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_josemaria\Downloads\"/>
    </mc:Choice>
  </mc:AlternateContent>
  <xr:revisionPtr revIDLastSave="0" documentId="13_ncr:1_{9334497B-3979-44EA-90C9-A567499E8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/>
  <c r="J56" i="1"/>
  <c r="K56" i="1"/>
  <c r="L56" i="1"/>
  <c r="M56" i="1"/>
  <c r="N56" i="1"/>
  <c r="O56" i="1"/>
  <c r="P56" i="1"/>
  <c r="F56" i="1"/>
  <c r="O54" i="1"/>
  <c r="N54" i="1"/>
  <c r="K54" i="1"/>
  <c r="J54" i="1"/>
  <c r="H54" i="1"/>
  <c r="F54" i="1"/>
  <c r="P54" i="1" l="1"/>
  <c r="P57" i="1" s="1"/>
  <c r="P10" i="1"/>
  <c r="P44" i="1" s="1"/>
  <c r="O44" i="1" l="1"/>
  <c r="N44" i="1"/>
  <c r="M44" i="1"/>
  <c r="L44" i="1"/>
  <c r="K44" i="1"/>
  <c r="J44" i="1"/>
  <c r="I44" i="1"/>
  <c r="H44" i="1"/>
  <c r="G44" i="1"/>
  <c r="G58" i="1" s="1"/>
  <c r="F44" i="1"/>
  <c r="I58" i="1"/>
  <c r="P72" i="1"/>
  <c r="O57" i="1"/>
  <c r="N57" i="1"/>
  <c r="N72" i="1" s="1"/>
  <c r="M57" i="1"/>
  <c r="M58" i="1" s="1"/>
  <c r="L57" i="1"/>
  <c r="K57" i="1"/>
  <c r="J57" i="1"/>
  <c r="J58" i="1" s="1"/>
  <c r="H57" i="1"/>
  <c r="F57" i="1"/>
  <c r="F58" i="1" l="1"/>
  <c r="K58" i="1"/>
  <c r="L58" i="1"/>
  <c r="N58" i="1"/>
  <c r="P58" i="1"/>
  <c r="H58" i="1"/>
  <c r="O58" i="1"/>
</calcChain>
</file>

<file path=xl/sharedStrings.xml><?xml version="1.0" encoding="utf-8"?>
<sst xmlns="http://schemas.openxmlformats.org/spreadsheetml/2006/main" count="177" uniqueCount="96">
  <si>
    <t>incremento</t>
  </si>
  <si>
    <t>PLANTILLA PERSONAL LABORAL PATRONATO MUNICIPAL DE DEPORTES 2024</t>
  </si>
  <si>
    <t>PERSONAL LABORAL FIJO</t>
  </si>
  <si>
    <t xml:space="preserve">PUESTOS </t>
  </si>
  <si>
    <t>ANT MENSUAL</t>
  </si>
  <si>
    <t>GRUPO</t>
  </si>
  <si>
    <t>NIVEL</t>
  </si>
  <si>
    <t>S.B.(12 p.)</t>
  </si>
  <si>
    <t>ANT. (12 p,)</t>
  </si>
  <si>
    <t>C.D (14 p)</t>
  </si>
  <si>
    <t>C.E. DIF C.D.</t>
  </si>
  <si>
    <t>C.E. (14 p.)</t>
  </si>
  <si>
    <t>P.EXTRAS</t>
  </si>
  <si>
    <t>DEDICA.</t>
  </si>
  <si>
    <t>TURN</t>
  </si>
  <si>
    <t>BASICAS</t>
  </si>
  <si>
    <t>COMPLEM.</t>
  </si>
  <si>
    <t>TOTAL</t>
  </si>
  <si>
    <t>TRABAJO</t>
  </si>
  <si>
    <t>J.Sección Actividades</t>
  </si>
  <si>
    <t>ANTONIO BARRAGAN RUIZ DE LOS PAÑOS</t>
  </si>
  <si>
    <t>A1</t>
  </si>
  <si>
    <t>J.Sección administración</t>
  </si>
  <si>
    <t>MANUEL JUAN RUIZ</t>
  </si>
  <si>
    <t>C1</t>
  </si>
  <si>
    <t>Monitor Actividades</t>
  </si>
  <si>
    <t>JAVIER ASENSIO CALZADO</t>
  </si>
  <si>
    <t>Técnico de obras e inst.</t>
  </si>
  <si>
    <t>FRANCISCO RUIZ BARRAGÁN</t>
  </si>
  <si>
    <t>J.Negociado Personal</t>
  </si>
  <si>
    <t>GONZALO LUIS MARTINEZ SANCHEZ</t>
  </si>
  <si>
    <t>J,Negociado  Secretaría Contratación e ingresos</t>
  </si>
  <si>
    <t>LUISA PARDO BRAVO</t>
  </si>
  <si>
    <t>J,Negociado Actividades</t>
  </si>
  <si>
    <t>JOSE ANGEL GARCIA NUÑEZ</t>
  </si>
  <si>
    <t>J,Negociado Gestión Base de Datos</t>
  </si>
  <si>
    <t>JUAN FRANCISCO JIMENEZ ROMANO</t>
  </si>
  <si>
    <t>J,Negociado Gastos y Subvenciónes</t>
  </si>
  <si>
    <t>ROSA MARIA LLORENTE GARCIA</t>
  </si>
  <si>
    <t>Socorrista</t>
  </si>
  <si>
    <t>RAFAEL SOLANILLA CAÑIZARES</t>
  </si>
  <si>
    <t>IGNCIO ASIS SOBRINO</t>
  </si>
  <si>
    <t>EMILIO RUIZ SERRANO EXCEDENCIA</t>
  </si>
  <si>
    <t>SONIA CALLE POYATOS</t>
  </si>
  <si>
    <t>Monitor Deportivo</t>
  </si>
  <si>
    <t>ESPERANZA DE MOYA MAZON</t>
  </si>
  <si>
    <t>C2</t>
  </si>
  <si>
    <t>JAVIER LAGUNA FERNANDEZ</t>
  </si>
  <si>
    <t>Taquillero</t>
  </si>
  <si>
    <t>DOLORES ROMERO VIDAL</t>
  </si>
  <si>
    <t>MARIA DEL PRADO RODRIGUEZ SANCHEZ</t>
  </si>
  <si>
    <t>SACRAMENTO TERA LAGUNA</t>
  </si>
  <si>
    <t>DOLORES MARTÍN IZQUIERDO</t>
  </si>
  <si>
    <t>ALBERTO PEREZ PEÑA (EXCEDENCIA)</t>
  </si>
  <si>
    <t>E</t>
  </si>
  <si>
    <t>Ayudante</t>
  </si>
  <si>
    <t>ISIDRO ANDUJAR MOTA</t>
  </si>
  <si>
    <t>RAFAEL ARCHE TORRES</t>
  </si>
  <si>
    <t>AUGUSTO ARCOS MUÑOZ</t>
  </si>
  <si>
    <t>LUIS BRAVO RUIZ</t>
  </si>
  <si>
    <t>MARIA DEL ROSARIO GARCIA DEL CASTILLO GÍVICA</t>
  </si>
  <si>
    <t>VICTORINO GUTIERREZ PATIÑO</t>
  </si>
  <si>
    <t>JOSE MANUEL LEON MAZUELAS</t>
  </si>
  <si>
    <t>JUAN CARLOS MARTIN AGUIRRE</t>
  </si>
  <si>
    <t>MANUEL MARTIN ASENSIO</t>
  </si>
  <si>
    <t>ANGEL NAVARRO PEREZ</t>
  </si>
  <si>
    <t>LUCIO NAVAS FERNANDEZ</t>
  </si>
  <si>
    <t>JOSE SANCHEZ GOMEZ</t>
  </si>
  <si>
    <t>FRANCISCO RIVAS HERVAS</t>
  </si>
  <si>
    <t>Ordenanza</t>
  </si>
  <si>
    <t>JUAN DIAZ DONOSO</t>
  </si>
  <si>
    <t>PUESTOS</t>
  </si>
  <si>
    <t>VACANTES</t>
  </si>
  <si>
    <t>S.B.</t>
  </si>
  <si>
    <t>ANT.</t>
  </si>
  <si>
    <t>C.D</t>
  </si>
  <si>
    <t>CE</t>
  </si>
  <si>
    <t>COMPLEMENTAR</t>
  </si>
  <si>
    <t>Director-Gerente</t>
  </si>
  <si>
    <t>Taquillero (diferencia E)</t>
  </si>
  <si>
    <t>2 operarios (22)</t>
  </si>
  <si>
    <t>Ayudante de Encargado (diferencia)</t>
  </si>
  <si>
    <t>Operario (2023)</t>
  </si>
  <si>
    <t>Administrativo (2023)</t>
  </si>
  <si>
    <t>Informático, difusión, redes, web (2023)</t>
  </si>
  <si>
    <t>Encargado de Instalaciones (PASADO CREDITO DEL AYTO 2023)</t>
  </si>
  <si>
    <t>TOTAL vacantes</t>
  </si>
  <si>
    <t>TOTAL PLF</t>
  </si>
  <si>
    <t>PERSONAL LABORAL FIJO DISCONTINUO</t>
  </si>
  <si>
    <t>ANUAL</t>
  </si>
  <si>
    <t>ANGEL MARTINEZ AREVALO</t>
  </si>
  <si>
    <t>Operario</t>
  </si>
  <si>
    <t>TOTAL PLFD</t>
  </si>
  <si>
    <t>Regularización Antigüedad</t>
  </si>
  <si>
    <t>TOTAL PL</t>
  </si>
  <si>
    <t>actualizado 27/06/2024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</si>
</sst>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10" fontId="0" fillId="0" borderId="0" xfId="2" applyNumberFormat="1" applyFont="1"/>
    <xf numFmtId="164" fontId="3" fillId="0" borderId="1" xfId="2" applyNumberFormat="1" applyFont="1" applyBorder="1"/>
    <xf numFmtId="165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3" fillId="0" borderId="1" xfId="0" applyFont="1" applyBorder="1"/>
    <xf numFmtId="10" fontId="3" fillId="0" borderId="1" xfId="2" applyNumberFormat="1" applyFont="1" applyBorder="1"/>
    <xf numFmtId="44" fontId="3" fillId="0" borderId="1" xfId="0" applyNumberFormat="1" applyFont="1" applyBorder="1"/>
    <xf numFmtId="0" fontId="3" fillId="5" borderId="2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5" fillId="5" borderId="4" xfId="0" applyFont="1" applyFill="1" applyBorder="1"/>
    <xf numFmtId="4" fontId="3" fillId="5" borderId="4" xfId="0" applyNumberFormat="1" applyFont="1" applyFill="1" applyBorder="1"/>
    <xf numFmtId="0" fontId="3" fillId="5" borderId="4" xfId="0" applyFont="1" applyFill="1" applyBorder="1"/>
    <xf numFmtId="44" fontId="3" fillId="5" borderId="4" xfId="0" applyNumberFormat="1" applyFont="1" applyFill="1" applyBorder="1"/>
    <xf numFmtId="0" fontId="3" fillId="5" borderId="5" xfId="0" applyFont="1" applyFill="1" applyBorder="1"/>
    <xf numFmtId="9" fontId="3" fillId="0" borderId="6" xfId="2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4" fontId="3" fillId="0" borderId="6" xfId="0" applyNumberFormat="1" applyFont="1" applyBorder="1"/>
    <xf numFmtId="0" fontId="3" fillId="6" borderId="7" xfId="0" applyFont="1" applyFill="1" applyBorder="1"/>
    <xf numFmtId="0" fontId="3" fillId="6" borderId="8" xfId="0" applyFont="1" applyFill="1" applyBorder="1"/>
    <xf numFmtId="0" fontId="4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left"/>
    </xf>
    <xf numFmtId="0" fontId="3" fillId="6" borderId="9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6" borderId="13" xfId="0" applyFont="1" applyFill="1" applyBorder="1" applyAlignment="1">
      <alignment horizontal="center"/>
    </xf>
    <xf numFmtId="0" fontId="3" fillId="6" borderId="13" xfId="0" applyFont="1" applyFill="1" applyBorder="1"/>
    <xf numFmtId="0" fontId="4" fillId="6" borderId="13" xfId="0" applyFont="1" applyFill="1" applyBorder="1"/>
    <xf numFmtId="0" fontId="3" fillId="6" borderId="14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/>
    <xf numFmtId="44" fontId="3" fillId="6" borderId="1" xfId="0" applyNumberFormat="1" applyFont="1" applyFill="1" applyBorder="1"/>
    <xf numFmtId="0" fontId="3" fillId="6" borderId="17" xfId="0" applyFont="1" applyFill="1" applyBorder="1"/>
    <xf numFmtId="0" fontId="4" fillId="6" borderId="18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44" fontId="3" fillId="6" borderId="20" xfId="3" applyFont="1" applyFill="1" applyBorder="1"/>
    <xf numFmtId="44" fontId="3" fillId="6" borderId="21" xfId="3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" xfId="0" applyFont="1" applyFill="1" applyBorder="1" applyAlignment="1">
      <alignment horizontal="center"/>
    </xf>
    <xf numFmtId="44" fontId="3" fillId="0" borderId="6" xfId="3" applyFont="1" applyBorder="1"/>
    <xf numFmtId="44" fontId="3" fillId="0" borderId="22" xfId="3" applyFont="1" applyBorder="1"/>
    <xf numFmtId="0" fontId="3" fillId="7" borderId="15" xfId="0" applyFont="1" applyFill="1" applyBorder="1" applyAlignment="1">
      <alignment horizontal="left"/>
    </xf>
    <xf numFmtId="0" fontId="3" fillId="7" borderId="16" xfId="0" applyFont="1" applyFill="1" applyBorder="1" applyAlignment="1">
      <alignment horizontal="left"/>
    </xf>
    <xf numFmtId="0" fontId="3" fillId="7" borderId="16" xfId="0" applyFont="1" applyFill="1" applyBorder="1" applyAlignment="1">
      <alignment horizontal="right"/>
    </xf>
    <xf numFmtId="0" fontId="3" fillId="3" borderId="16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3" fillId="2" borderId="1" xfId="0" applyFont="1" applyFill="1" applyBorder="1" applyAlignment="1">
      <alignment horizontal="center"/>
    </xf>
    <xf numFmtId="44" fontId="3" fillId="2" borderId="1" xfId="3" applyFont="1" applyFill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/>
    </xf>
    <xf numFmtId="44" fontId="3" fillId="0" borderId="13" xfId="3" applyFont="1" applyFill="1" applyBorder="1"/>
    <xf numFmtId="0" fontId="4" fillId="6" borderId="23" xfId="0" applyFont="1" applyFill="1" applyBorder="1" applyAlignment="1">
      <alignment horizontal="center"/>
    </xf>
    <xf numFmtId="3" fontId="3" fillId="6" borderId="23" xfId="0" applyNumberFormat="1" applyFont="1" applyFill="1" applyBorder="1"/>
    <xf numFmtId="3" fontId="4" fillId="6" borderId="23" xfId="0" applyNumberFormat="1" applyFont="1" applyFill="1" applyBorder="1"/>
    <xf numFmtId="3" fontId="3" fillId="6" borderId="24" xfId="0" applyNumberFormat="1" applyFont="1" applyFill="1" applyBorder="1"/>
    <xf numFmtId="0" fontId="4" fillId="6" borderId="1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3" fontId="3" fillId="6" borderId="0" xfId="0" applyNumberFormat="1" applyFont="1" applyFill="1"/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3" fillId="7" borderId="25" xfId="0" applyFont="1" applyFill="1" applyBorder="1"/>
    <xf numFmtId="0" fontId="3" fillId="7" borderId="26" xfId="0" applyFont="1" applyFill="1" applyBorder="1"/>
    <xf numFmtId="0" fontId="3" fillId="7" borderId="6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2" xfId="0" applyFont="1" applyFill="1" applyBorder="1"/>
    <xf numFmtId="0" fontId="3" fillId="7" borderId="13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4" fontId="4" fillId="5" borderId="29" xfId="0" applyNumberFormat="1" applyFont="1" applyFill="1" applyBorder="1"/>
    <xf numFmtId="4" fontId="4" fillId="0" borderId="30" xfId="0" applyNumberFormat="1" applyFont="1" applyBorder="1"/>
    <xf numFmtId="0" fontId="3" fillId="0" borderId="25" xfId="0" applyFont="1" applyBorder="1"/>
    <xf numFmtId="0" fontId="3" fillId="0" borderId="26" xfId="0" applyFont="1" applyBorder="1"/>
    <xf numFmtId="4" fontId="3" fillId="0" borderId="6" xfId="0" applyNumberFormat="1" applyFont="1" applyBorder="1"/>
    <xf numFmtId="3" fontId="3" fillId="6" borderId="7" xfId="0" applyNumberFormat="1" applyFont="1" applyFill="1" applyBorder="1"/>
    <xf numFmtId="3" fontId="3" fillId="6" borderId="8" xfId="0" applyNumberFormat="1" applyFont="1" applyFill="1" applyBorder="1"/>
    <xf numFmtId="0" fontId="3" fillId="6" borderId="9" xfId="0" applyFont="1" applyFill="1" applyBorder="1" applyAlignment="1">
      <alignment horizontal="center"/>
    </xf>
    <xf numFmtId="2" fontId="3" fillId="6" borderId="9" xfId="0" applyNumberFormat="1" applyFont="1" applyFill="1" applyBorder="1"/>
    <xf numFmtId="2" fontId="3" fillId="6" borderId="10" xfId="0" applyNumberFormat="1" applyFont="1" applyFill="1" applyBorder="1"/>
    <xf numFmtId="0" fontId="3" fillId="6" borderId="15" xfId="0" applyFont="1" applyFill="1" applyBorder="1"/>
    <xf numFmtId="0" fontId="3" fillId="6" borderId="16" xfId="0" applyFont="1" applyFill="1" applyBorder="1"/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3" fontId="3" fillId="6" borderId="1" xfId="0" applyNumberFormat="1" applyFont="1" applyFill="1" applyBorder="1"/>
    <xf numFmtId="3" fontId="3" fillId="6" borderId="17" xfId="0" applyNumberFormat="1" applyFont="1" applyFill="1" applyBorder="1"/>
    <xf numFmtId="3" fontId="3" fillId="6" borderId="13" xfId="0" applyNumberFormat="1" applyFont="1" applyFill="1" applyBorder="1"/>
    <xf numFmtId="3" fontId="3" fillId="6" borderId="14" xfId="0" applyNumberFormat="1" applyFont="1" applyFill="1" applyBorder="1"/>
    <xf numFmtId="0" fontId="4" fillId="6" borderId="9" xfId="0" applyFont="1" applyFill="1" applyBorder="1"/>
    <xf numFmtId="0" fontId="4" fillId="6" borderId="21" xfId="0" applyFont="1" applyFill="1" applyBorder="1" applyAlignment="1">
      <alignment horizontal="center"/>
    </xf>
    <xf numFmtId="4" fontId="4" fillId="5" borderId="29" xfId="0" applyNumberFormat="1" applyFont="1" applyFill="1" applyBorder="1" applyAlignment="1">
      <alignment horizontal="center"/>
    </xf>
    <xf numFmtId="44" fontId="4" fillId="5" borderId="29" xfId="3" applyFont="1" applyFill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4" fontId="4" fillId="0" borderId="33" xfId="0" applyNumberFormat="1" applyFont="1" applyBorder="1" applyAlignment="1">
      <alignment horizontal="center"/>
    </xf>
    <xf numFmtId="4" fontId="4" fillId="0" borderId="33" xfId="0" applyNumberFormat="1" applyFont="1" applyBorder="1"/>
    <xf numFmtId="4" fontId="4" fillId="0" borderId="34" xfId="0" applyNumberFormat="1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4" fillId="0" borderId="35" xfId="0" applyNumberFormat="1" applyFont="1" applyBorder="1"/>
    <xf numFmtId="0" fontId="3" fillId="0" borderId="36" xfId="0" applyFont="1" applyBorder="1"/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" fontId="4" fillId="5" borderId="4" xfId="0" applyNumberFormat="1" applyFont="1" applyFill="1" applyBorder="1" applyAlignment="1">
      <alignment horizontal="center"/>
    </xf>
    <xf numFmtId="4" fontId="4" fillId="5" borderId="4" xfId="0" applyNumberFormat="1" applyFont="1" applyFill="1" applyBorder="1"/>
    <xf numFmtId="4" fontId="3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3" fillId="4" borderId="15" xfId="0" applyFont="1" applyFill="1" applyBorder="1"/>
    <xf numFmtId="44" fontId="3" fillId="0" borderId="6" xfId="3" applyFont="1" applyFill="1" applyBorder="1"/>
    <xf numFmtId="4" fontId="3" fillId="0" borderId="3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4" fillId="0" borderId="30" xfId="0" applyNumberFormat="1" applyFont="1" applyFill="1" applyBorder="1"/>
  </cellXfs>
  <cellStyles count="4">
    <cellStyle name="Euro" xfId="3" xr:uid="{00000000-0005-0000-0000-000000000000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5"/>
  <sheetViews>
    <sheetView tabSelected="1" topLeftCell="A30" zoomScale="74" zoomScaleNormal="74" workbookViewId="0">
      <selection activeCell="T65" sqref="T65"/>
    </sheetView>
  </sheetViews>
  <sheetFormatPr baseColWidth="10" defaultColWidth="11" defaultRowHeight="15" x14ac:dyDescent="0.25"/>
  <cols>
    <col min="1" max="1" width="53.7109375" customWidth="1"/>
    <col min="2" max="2" width="5.85546875" hidden="1" customWidth="1"/>
    <col min="3" max="3" width="5.28515625" hidden="1" customWidth="1"/>
    <col min="4" max="4" width="13.28515625" customWidth="1"/>
    <col min="6" max="6" width="18.28515625" customWidth="1"/>
    <col min="7" max="7" width="15.7109375" customWidth="1"/>
    <col min="8" max="8" width="18.7109375" customWidth="1"/>
    <col min="9" max="9" width="15.140625" customWidth="1"/>
    <col min="10" max="10" width="16.42578125" customWidth="1"/>
    <col min="11" max="11" width="17.140625" customWidth="1"/>
    <col min="12" max="12" width="16.28515625" customWidth="1"/>
    <col min="13" max="13" width="17.7109375" customWidth="1"/>
    <col min="14" max="14" width="16.42578125" customWidth="1"/>
    <col min="15" max="15" width="17.140625" customWidth="1"/>
    <col min="16" max="16" width="19" customWidth="1"/>
    <col min="17" max="17" width="18.28515625" customWidth="1"/>
  </cols>
  <sheetData>
    <row r="1" spans="1:17" hidden="1" x14ac:dyDescent="0.25">
      <c r="H1" s="5">
        <v>1.02</v>
      </c>
      <c r="I1" s="5"/>
    </row>
    <row r="2" spans="1:17" ht="16.5" hidden="1" thickBot="1" x14ac:dyDescent="0.3">
      <c r="A2" s="6" t="s">
        <v>0</v>
      </c>
      <c r="B2" s="6"/>
      <c r="C2" s="6"/>
      <c r="D2" s="7">
        <v>1.02</v>
      </c>
      <c r="E2" s="8"/>
      <c r="F2" s="9"/>
      <c r="G2" s="10"/>
      <c r="H2" s="9"/>
      <c r="I2" s="9"/>
      <c r="J2" s="9"/>
      <c r="K2" s="9"/>
      <c r="L2" s="9"/>
      <c r="M2" s="11"/>
      <c r="N2" s="9"/>
      <c r="O2" s="9"/>
      <c r="P2" s="9"/>
    </row>
    <row r="3" spans="1:17" ht="18.75" thickBot="1" x14ac:dyDescent="0.3">
      <c r="A3" s="12"/>
      <c r="B3" s="13"/>
      <c r="C3" s="13"/>
      <c r="D3" s="14"/>
      <c r="E3" s="15" t="s">
        <v>1</v>
      </c>
      <c r="F3" s="16"/>
      <c r="G3" s="17"/>
      <c r="H3" s="17"/>
      <c r="I3" s="17"/>
      <c r="J3" s="17"/>
      <c r="K3" s="17"/>
      <c r="L3" s="17"/>
      <c r="M3" s="17"/>
      <c r="N3" s="17"/>
      <c r="O3" s="18"/>
      <c r="P3" s="19"/>
    </row>
    <row r="4" spans="1:17" ht="16.5" thickBot="1" x14ac:dyDescent="0.3">
      <c r="A4" s="20"/>
      <c r="B4" s="20"/>
      <c r="C4" s="20"/>
      <c r="D4" s="21"/>
      <c r="E4" s="21"/>
      <c r="F4" s="22"/>
      <c r="G4" s="22"/>
      <c r="H4" s="23"/>
      <c r="I4" s="23"/>
      <c r="J4" s="23"/>
      <c r="K4" s="23"/>
      <c r="L4" s="22"/>
      <c r="M4" s="22"/>
      <c r="N4" s="22"/>
      <c r="O4" s="22"/>
      <c r="P4" s="22"/>
    </row>
    <row r="5" spans="1:17" ht="15.75" x14ac:dyDescent="0.25">
      <c r="A5" s="24"/>
      <c r="B5" s="25"/>
      <c r="C5" s="25"/>
      <c r="D5" s="26"/>
      <c r="E5" s="27" t="s">
        <v>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7" ht="16.5" thickBot="1" x14ac:dyDescent="0.3">
      <c r="A6" s="30"/>
      <c r="B6" s="31"/>
      <c r="C6" s="31"/>
      <c r="D6" s="32"/>
      <c r="E6" s="32"/>
      <c r="F6" s="33"/>
      <c r="G6" s="33"/>
      <c r="H6" s="33"/>
      <c r="I6" s="33"/>
      <c r="J6" s="33"/>
      <c r="K6" s="34"/>
      <c r="L6" s="34"/>
      <c r="M6" s="34"/>
      <c r="N6" s="33"/>
      <c r="O6" s="33"/>
      <c r="P6" s="35"/>
    </row>
    <row r="7" spans="1:17" ht="15.75" x14ac:dyDescent="0.25">
      <c r="A7" s="36" t="s">
        <v>3</v>
      </c>
      <c r="B7" s="37"/>
      <c r="C7" s="37" t="s">
        <v>4</v>
      </c>
      <c r="D7" s="26" t="s">
        <v>5</v>
      </c>
      <c r="E7" s="26" t="s">
        <v>6</v>
      </c>
      <c r="F7" s="26" t="s">
        <v>7</v>
      </c>
      <c r="G7" s="26" t="s">
        <v>8</v>
      </c>
      <c r="H7" s="26" t="s">
        <v>9</v>
      </c>
      <c r="I7" s="26" t="s">
        <v>10</v>
      </c>
      <c r="J7" s="26" t="s">
        <v>11</v>
      </c>
      <c r="K7" s="26" t="s">
        <v>12</v>
      </c>
      <c r="L7" s="26" t="s">
        <v>13</v>
      </c>
      <c r="M7" s="26" t="s">
        <v>14</v>
      </c>
      <c r="N7" s="26" t="s">
        <v>15</v>
      </c>
      <c r="O7" s="26" t="s">
        <v>16</v>
      </c>
      <c r="P7" s="38" t="s">
        <v>17</v>
      </c>
    </row>
    <row r="8" spans="1:17" ht="15.75" x14ac:dyDescent="0.25">
      <c r="A8" s="39" t="s">
        <v>18</v>
      </c>
      <c r="B8" s="40"/>
      <c r="C8" s="40"/>
      <c r="D8" s="41"/>
      <c r="E8" s="41"/>
      <c r="F8" s="42"/>
      <c r="G8" s="42"/>
      <c r="H8" s="43"/>
      <c r="I8" s="43"/>
      <c r="J8" s="42"/>
      <c r="K8" s="42"/>
      <c r="L8" s="42"/>
      <c r="M8" s="42"/>
      <c r="N8" s="43"/>
      <c r="O8" s="43"/>
      <c r="P8" s="44"/>
    </row>
    <row r="9" spans="1:17" ht="16.5" thickBot="1" x14ac:dyDescent="0.3">
      <c r="A9" s="45"/>
      <c r="B9" s="46"/>
      <c r="C9" s="46"/>
      <c r="D9" s="47"/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7" ht="15.75" x14ac:dyDescent="0.25">
      <c r="A10" s="50" t="s">
        <v>19</v>
      </c>
      <c r="B10" s="51" t="s">
        <v>20</v>
      </c>
      <c r="C10" s="51">
        <v>595.08000000000004</v>
      </c>
      <c r="D10" s="52" t="s">
        <v>21</v>
      </c>
      <c r="E10" s="52">
        <v>26</v>
      </c>
      <c r="F10" s="53">
        <v>15931.294038521821</v>
      </c>
      <c r="G10" s="53">
        <v>7356.6169920000011</v>
      </c>
      <c r="H10" s="53">
        <v>11698.044624</v>
      </c>
      <c r="I10" s="53">
        <v>0</v>
      </c>
      <c r="J10" s="53">
        <v>13800.91640657475</v>
      </c>
      <c r="K10" s="53">
        <v>2864.1208320000001</v>
      </c>
      <c r="L10" s="53">
        <v>6988.7583668687403</v>
      </c>
      <c r="M10" s="53"/>
      <c r="N10" s="53">
        <v>26152.031862521821</v>
      </c>
      <c r="O10" s="53">
        <v>32487.719397443489</v>
      </c>
      <c r="P10" s="54">
        <f>SUM(N10:O10)</f>
        <v>58639.751259965313</v>
      </c>
      <c r="Q10" s="2"/>
    </row>
    <row r="11" spans="1:17" ht="15.75" x14ac:dyDescent="0.25">
      <c r="A11" s="50" t="s">
        <v>22</v>
      </c>
      <c r="B11" s="51" t="s">
        <v>23</v>
      </c>
      <c r="C11" s="51">
        <v>336.71</v>
      </c>
      <c r="D11" s="52" t="s">
        <v>24</v>
      </c>
      <c r="E11" s="52">
        <v>22</v>
      </c>
      <c r="F11" s="53">
        <v>10340.034984</v>
      </c>
      <c r="G11" s="53">
        <v>4162.5437039999997</v>
      </c>
      <c r="H11" s="53">
        <v>8542.1917560000002</v>
      </c>
      <c r="I11" s="53">
        <v>3156.8535730649405</v>
      </c>
      <c r="J11" s="53">
        <v>14721.764076009744</v>
      </c>
      <c r="K11" s="53">
        <v>2183.2410479999999</v>
      </c>
      <c r="L11" s="53">
        <v>2556.7819724592318</v>
      </c>
      <c r="M11" s="53">
        <v>0</v>
      </c>
      <c r="N11" s="53">
        <v>16685.819735999998</v>
      </c>
      <c r="O11" s="53">
        <v>28977.591377533914</v>
      </c>
      <c r="P11" s="54">
        <v>45663.411113533912</v>
      </c>
      <c r="Q11" s="2"/>
    </row>
    <row r="12" spans="1:17" ht="15.75" x14ac:dyDescent="0.25">
      <c r="A12" s="50" t="s">
        <v>25</v>
      </c>
      <c r="B12" s="51" t="s">
        <v>26</v>
      </c>
      <c r="C12" s="51">
        <v>153.05000000000001</v>
      </c>
      <c r="D12" s="52" t="s">
        <v>24</v>
      </c>
      <c r="E12" s="52">
        <v>18</v>
      </c>
      <c r="F12" s="53">
        <v>10340.034984</v>
      </c>
      <c r="G12" s="53">
        <v>1892.0653200000002</v>
      </c>
      <c r="H12" s="53">
        <v>6614.8729920000005</v>
      </c>
      <c r="I12" s="53">
        <v>0</v>
      </c>
      <c r="J12" s="53">
        <v>8188.2942841350005</v>
      </c>
      <c r="K12" s="53">
        <v>1804.827984</v>
      </c>
      <c r="L12" s="53">
        <v>0</v>
      </c>
      <c r="M12" s="53">
        <v>0</v>
      </c>
      <c r="N12" s="53">
        <v>14036.928287999999</v>
      </c>
      <c r="O12" s="53">
        <v>14803.167276135002</v>
      </c>
      <c r="P12" s="54">
        <v>28840.095564135001</v>
      </c>
      <c r="Q12" s="2"/>
    </row>
    <row r="13" spans="1:17" ht="15.75" x14ac:dyDescent="0.25">
      <c r="A13" s="50" t="s">
        <v>27</v>
      </c>
      <c r="B13" s="51" t="s">
        <v>28</v>
      </c>
      <c r="C13" s="51">
        <v>244.88</v>
      </c>
      <c r="D13" s="52" t="s">
        <v>24</v>
      </c>
      <c r="E13" s="52">
        <v>20</v>
      </c>
      <c r="F13" s="53">
        <v>10340.034984</v>
      </c>
      <c r="G13" s="53">
        <v>3027.3045120000002</v>
      </c>
      <c r="H13" s="53">
        <v>7367.0220120000013</v>
      </c>
      <c r="I13" s="53">
        <v>0</v>
      </c>
      <c r="J13" s="53">
        <v>9100.5457372571527</v>
      </c>
      <c r="K13" s="53">
        <v>1994.0345159999999</v>
      </c>
      <c r="L13" s="53">
        <v>3777.7769681529826</v>
      </c>
      <c r="M13" s="53">
        <v>0</v>
      </c>
      <c r="N13" s="53">
        <v>15361.374012</v>
      </c>
      <c r="O13" s="53">
        <v>20245.344717410138</v>
      </c>
      <c r="P13" s="54">
        <v>35606.718729410139</v>
      </c>
      <c r="Q13" s="2"/>
    </row>
    <row r="14" spans="1:17" ht="15.75" x14ac:dyDescent="0.25">
      <c r="A14" s="55" t="s">
        <v>29</v>
      </c>
      <c r="B14" s="56" t="s">
        <v>30</v>
      </c>
      <c r="C14" s="57">
        <v>258.55</v>
      </c>
      <c r="D14" s="52" t="s">
        <v>24</v>
      </c>
      <c r="E14" s="52">
        <v>20</v>
      </c>
      <c r="F14" s="53">
        <v>10340.034984</v>
      </c>
      <c r="G14" s="53">
        <v>3196.2985200000003</v>
      </c>
      <c r="H14" s="53">
        <v>7367.0220120000013</v>
      </c>
      <c r="I14" s="53">
        <v>0</v>
      </c>
      <c r="J14" s="53">
        <v>8325.3107709787691</v>
      </c>
      <c r="K14" s="53">
        <v>2022.2001840000003</v>
      </c>
      <c r="L14" s="53">
        <v>0</v>
      </c>
      <c r="M14" s="53">
        <v>0</v>
      </c>
      <c r="N14" s="53">
        <v>15558.533688</v>
      </c>
      <c r="O14" s="53">
        <v>15692.33278297877</v>
      </c>
      <c r="P14" s="54">
        <v>31250.86647097877</v>
      </c>
      <c r="Q14" s="2"/>
    </row>
    <row r="15" spans="1:17" ht="15.75" x14ac:dyDescent="0.25">
      <c r="A15" s="50" t="s">
        <v>31</v>
      </c>
      <c r="B15" s="51" t="s">
        <v>32</v>
      </c>
      <c r="C15" s="51">
        <v>196.03</v>
      </c>
      <c r="D15" s="52" t="s">
        <v>24</v>
      </c>
      <c r="E15" s="52">
        <v>20</v>
      </c>
      <c r="F15" s="53">
        <v>10340.034984</v>
      </c>
      <c r="G15" s="53">
        <v>2423.4012720000001</v>
      </c>
      <c r="H15" s="53">
        <v>7367.0220120000013</v>
      </c>
      <c r="I15" s="53">
        <v>0</v>
      </c>
      <c r="J15" s="53">
        <v>8325.3107709787691</v>
      </c>
      <c r="K15" s="53">
        <v>1893.3839759999998</v>
      </c>
      <c r="L15" s="53">
        <v>0</v>
      </c>
      <c r="M15" s="53">
        <v>0</v>
      </c>
      <c r="N15" s="53">
        <v>14656.820232</v>
      </c>
      <c r="O15" s="53">
        <v>15692.33278297877</v>
      </c>
      <c r="P15" s="54">
        <v>30349.153014978772</v>
      </c>
    </row>
    <row r="16" spans="1:17" ht="15.75" x14ac:dyDescent="0.25">
      <c r="A16" s="50" t="s">
        <v>33</v>
      </c>
      <c r="B16" s="51" t="s">
        <v>34</v>
      </c>
      <c r="C16" s="51">
        <v>175.94</v>
      </c>
      <c r="D16" s="52" t="s">
        <v>24</v>
      </c>
      <c r="E16" s="52">
        <v>20</v>
      </c>
      <c r="F16" s="53">
        <v>10340.034984</v>
      </c>
      <c r="G16" s="53">
        <v>2175.0406559999997</v>
      </c>
      <c r="H16" s="53">
        <v>7367.0220120000013</v>
      </c>
      <c r="I16" s="53">
        <v>0</v>
      </c>
      <c r="J16" s="53">
        <v>8325.3107709787691</v>
      </c>
      <c r="K16" s="53">
        <v>1851.99054</v>
      </c>
      <c r="L16" s="53">
        <v>0</v>
      </c>
      <c r="M16" s="53">
        <v>0</v>
      </c>
      <c r="N16" s="53">
        <v>14367.06618</v>
      </c>
      <c r="O16" s="53">
        <v>15692.33278297877</v>
      </c>
      <c r="P16" s="54">
        <v>30059.398962978768</v>
      </c>
    </row>
    <row r="17" spans="1:16" ht="15.75" x14ac:dyDescent="0.25">
      <c r="A17" s="50" t="s">
        <v>35</v>
      </c>
      <c r="B17" s="51" t="s">
        <v>36</v>
      </c>
      <c r="C17" s="51">
        <v>123.74</v>
      </c>
      <c r="D17" s="52" t="s">
        <v>24</v>
      </c>
      <c r="E17" s="52">
        <v>20</v>
      </c>
      <c r="F17" s="53">
        <v>10340.034984</v>
      </c>
      <c r="G17" s="53">
        <v>1529.7233759999999</v>
      </c>
      <c r="H17" s="53">
        <v>7367.0220120000013</v>
      </c>
      <c r="I17" s="53">
        <v>0</v>
      </c>
      <c r="J17" s="53">
        <v>8325.3107709787691</v>
      </c>
      <c r="K17" s="53">
        <v>1744.4376600000001</v>
      </c>
      <c r="L17" s="53">
        <v>2021.4469687230003</v>
      </c>
      <c r="M17" s="53">
        <v>0</v>
      </c>
      <c r="N17" s="53">
        <v>13614.196019999999</v>
      </c>
      <c r="O17" s="53">
        <v>17713.779751701772</v>
      </c>
      <c r="P17" s="54">
        <v>31327.975771701771</v>
      </c>
    </row>
    <row r="18" spans="1:16" ht="15.75" x14ac:dyDescent="0.25">
      <c r="A18" s="50" t="s">
        <v>37</v>
      </c>
      <c r="B18" s="51" t="s">
        <v>38</v>
      </c>
      <c r="C18" s="51">
        <v>154.35</v>
      </c>
      <c r="D18" s="52" t="s">
        <v>24</v>
      </c>
      <c r="E18" s="52">
        <v>20</v>
      </c>
      <c r="F18" s="53">
        <v>10340.034984</v>
      </c>
      <c r="G18" s="53">
        <v>1908.1364399999998</v>
      </c>
      <c r="H18" s="53">
        <v>7367.0220120000013</v>
      </c>
      <c r="I18" s="53">
        <v>0</v>
      </c>
      <c r="J18" s="53">
        <v>8325.3107709787691</v>
      </c>
      <c r="K18" s="53">
        <v>1807.5065039999999</v>
      </c>
      <c r="L18" s="53">
        <v>0</v>
      </c>
      <c r="M18" s="53">
        <v>0</v>
      </c>
      <c r="N18" s="53">
        <v>14055.677928000001</v>
      </c>
      <c r="O18" s="53">
        <v>15692.33278297877</v>
      </c>
      <c r="P18" s="54">
        <v>29748.010710978771</v>
      </c>
    </row>
    <row r="19" spans="1:16" ht="15.75" x14ac:dyDescent="0.25">
      <c r="A19" s="127" t="s">
        <v>39</v>
      </c>
      <c r="B19" s="58" t="s">
        <v>40</v>
      </c>
      <c r="C19" s="58">
        <v>229.24</v>
      </c>
      <c r="D19" s="52" t="s">
        <v>24</v>
      </c>
      <c r="E19" s="52">
        <v>18</v>
      </c>
      <c r="F19" s="53">
        <v>10340.034984</v>
      </c>
      <c r="G19" s="53">
        <v>2833.956576</v>
      </c>
      <c r="H19" s="53">
        <v>6614.8729920000005</v>
      </c>
      <c r="I19" s="53">
        <v>0</v>
      </c>
      <c r="J19" s="53">
        <v>8188.2924798272243</v>
      </c>
      <c r="K19" s="53">
        <v>1961.8098600000001</v>
      </c>
      <c r="L19" s="53">
        <v>0</v>
      </c>
      <c r="M19" s="53">
        <v>646.54083605042251</v>
      </c>
      <c r="N19" s="53">
        <v>15135.80142</v>
      </c>
      <c r="O19" s="53">
        <v>15449.706307877648</v>
      </c>
      <c r="P19" s="54">
        <v>30585.507727877648</v>
      </c>
    </row>
    <row r="20" spans="1:16" ht="15.75" x14ac:dyDescent="0.25">
      <c r="A20" s="127" t="s">
        <v>39</v>
      </c>
      <c r="B20" s="58" t="s">
        <v>41</v>
      </c>
      <c r="C20" s="58">
        <v>187.56</v>
      </c>
      <c r="D20" s="52" t="s">
        <v>24</v>
      </c>
      <c r="E20" s="52">
        <v>18</v>
      </c>
      <c r="F20" s="53">
        <v>10340.034984</v>
      </c>
      <c r="G20" s="53">
        <v>2318.6917440000002</v>
      </c>
      <c r="H20" s="53">
        <v>6614.8729920000005</v>
      </c>
      <c r="I20" s="53">
        <v>0</v>
      </c>
      <c r="J20" s="53">
        <v>8188.2924798272243</v>
      </c>
      <c r="K20" s="53">
        <v>1875.9323879999999</v>
      </c>
      <c r="L20" s="53">
        <v>0</v>
      </c>
      <c r="M20" s="53">
        <v>646.54083605042251</v>
      </c>
      <c r="N20" s="53">
        <v>14534.659115999999</v>
      </c>
      <c r="O20" s="53">
        <v>15449.706307877648</v>
      </c>
      <c r="P20" s="54">
        <v>29984.365423877647</v>
      </c>
    </row>
    <row r="21" spans="1:16" ht="15.75" x14ac:dyDescent="0.25">
      <c r="A21" s="127" t="s">
        <v>39</v>
      </c>
      <c r="B21" s="58" t="s">
        <v>42</v>
      </c>
      <c r="C21" s="58">
        <v>187.56</v>
      </c>
      <c r="D21" s="52" t="s">
        <v>24</v>
      </c>
      <c r="E21" s="52">
        <v>18</v>
      </c>
      <c r="F21" s="53">
        <v>10340.034984</v>
      </c>
      <c r="G21" s="53">
        <v>2318.6917440000002</v>
      </c>
      <c r="H21" s="53">
        <v>6614.8729920000005</v>
      </c>
      <c r="I21" s="53">
        <v>0</v>
      </c>
      <c r="J21" s="53">
        <v>8188.2924798272243</v>
      </c>
      <c r="K21" s="53">
        <v>1875.9323879999999</v>
      </c>
      <c r="L21" s="53">
        <v>0</v>
      </c>
      <c r="M21" s="53">
        <v>646.54083605042251</v>
      </c>
      <c r="N21" s="53">
        <v>14534.659115999999</v>
      </c>
      <c r="O21" s="53">
        <v>15449.706307877648</v>
      </c>
      <c r="P21" s="54">
        <v>29984.365423877647</v>
      </c>
    </row>
    <row r="22" spans="1:16" ht="15.75" x14ac:dyDescent="0.25">
      <c r="A22" s="127" t="s">
        <v>39</v>
      </c>
      <c r="B22" s="58" t="s">
        <v>43</v>
      </c>
      <c r="C22" s="58">
        <v>104.2</v>
      </c>
      <c r="D22" s="52" t="s">
        <v>24</v>
      </c>
      <c r="E22" s="52">
        <v>18</v>
      </c>
      <c r="F22" s="53">
        <v>10340.034984</v>
      </c>
      <c r="G22" s="53">
        <v>1288.1620800000001</v>
      </c>
      <c r="H22" s="53">
        <v>6614.8729920000005</v>
      </c>
      <c r="I22" s="53">
        <v>0</v>
      </c>
      <c r="J22" s="53">
        <v>8188.2924798272243</v>
      </c>
      <c r="K22" s="53">
        <v>1704.1774440000002</v>
      </c>
      <c r="L22" s="53">
        <v>0</v>
      </c>
      <c r="M22" s="53">
        <v>646.54083605042251</v>
      </c>
      <c r="N22" s="53">
        <v>13332.374508000001</v>
      </c>
      <c r="O22" s="53">
        <v>15449.706307877648</v>
      </c>
      <c r="P22" s="54">
        <v>28782.080815877649</v>
      </c>
    </row>
    <row r="23" spans="1:16" ht="15.75" x14ac:dyDescent="0.25">
      <c r="A23" s="50" t="s">
        <v>44</v>
      </c>
      <c r="B23" s="51" t="s">
        <v>45</v>
      </c>
      <c r="C23" s="51">
        <v>166.72</v>
      </c>
      <c r="D23" s="52" t="s">
        <v>46</v>
      </c>
      <c r="E23" s="52">
        <v>16</v>
      </c>
      <c r="F23" s="53">
        <v>8605.8375119999982</v>
      </c>
      <c r="G23" s="53">
        <v>2061.0593279999998</v>
      </c>
      <c r="H23" s="53">
        <v>5863.1566560000001</v>
      </c>
      <c r="I23" s="53">
        <v>0</v>
      </c>
      <c r="J23" s="53">
        <v>7589.6357064249087</v>
      </c>
      <c r="K23" s="53">
        <v>1777.8161400000001</v>
      </c>
      <c r="L23" s="53">
        <v>0</v>
      </c>
      <c r="M23" s="53">
        <v>0</v>
      </c>
      <c r="N23" s="53">
        <v>12444.712979999998</v>
      </c>
      <c r="O23" s="53">
        <v>13452.792362424909</v>
      </c>
      <c r="P23" s="54">
        <v>25897.505342424905</v>
      </c>
    </row>
    <row r="24" spans="1:16" ht="15.75" x14ac:dyDescent="0.25">
      <c r="A24" s="50" t="s">
        <v>44</v>
      </c>
      <c r="B24" s="51" t="s">
        <v>47</v>
      </c>
      <c r="C24" s="51">
        <v>83.36</v>
      </c>
      <c r="D24" s="52" t="s">
        <v>46</v>
      </c>
      <c r="E24" s="52">
        <v>16</v>
      </c>
      <c r="F24" s="53">
        <v>8605.8375119999982</v>
      </c>
      <c r="G24" s="53">
        <v>1030.5296639999999</v>
      </c>
      <c r="H24" s="53">
        <v>5863.1566560000001</v>
      </c>
      <c r="I24" s="53">
        <v>0</v>
      </c>
      <c r="J24" s="53">
        <v>7589.6357064249087</v>
      </c>
      <c r="K24" s="53">
        <v>1606.0611960000001</v>
      </c>
      <c r="L24" s="53">
        <v>0</v>
      </c>
      <c r="M24" s="53">
        <v>0</v>
      </c>
      <c r="N24" s="53">
        <v>11242.428371999998</v>
      </c>
      <c r="O24" s="53">
        <v>13452.792362424909</v>
      </c>
      <c r="P24" s="54">
        <v>24695.220734424907</v>
      </c>
    </row>
    <row r="25" spans="1:16" ht="15.75" x14ac:dyDescent="0.25">
      <c r="A25" s="50" t="s">
        <v>48</v>
      </c>
      <c r="B25" s="51" t="s">
        <v>49</v>
      </c>
      <c r="C25" s="51">
        <v>135.76</v>
      </c>
      <c r="D25" s="52" t="s">
        <v>46</v>
      </c>
      <c r="E25" s="52">
        <v>16</v>
      </c>
      <c r="F25" s="53">
        <v>8605.8375119999982</v>
      </c>
      <c r="G25" s="53">
        <v>1678.319424</v>
      </c>
      <c r="H25" s="53">
        <v>5863.1566560000001</v>
      </c>
      <c r="I25" s="53">
        <v>0</v>
      </c>
      <c r="J25" s="53">
        <v>8114.2641429344567</v>
      </c>
      <c r="K25" s="53">
        <v>1714.0261559999999</v>
      </c>
      <c r="L25" s="53">
        <v>0</v>
      </c>
      <c r="M25" s="53">
        <v>658.83571096547985</v>
      </c>
      <c r="N25" s="53">
        <v>11998.183091999997</v>
      </c>
      <c r="O25" s="53">
        <v>14636.256509899937</v>
      </c>
      <c r="P25" s="54">
        <v>26634.439601899932</v>
      </c>
    </row>
    <row r="26" spans="1:16" ht="15.75" x14ac:dyDescent="0.25">
      <c r="A26" s="50" t="s">
        <v>48</v>
      </c>
      <c r="B26" s="51" t="s">
        <v>50</v>
      </c>
      <c r="C26" s="51">
        <v>135.76</v>
      </c>
      <c r="D26" s="52" t="s">
        <v>46</v>
      </c>
      <c r="E26" s="52">
        <v>16</v>
      </c>
      <c r="F26" s="53">
        <v>8605.8375119999982</v>
      </c>
      <c r="G26" s="53">
        <v>1678.319424</v>
      </c>
      <c r="H26" s="53">
        <v>5863.1566560000001</v>
      </c>
      <c r="I26" s="53">
        <v>0</v>
      </c>
      <c r="J26" s="53">
        <v>8114.2641429344567</v>
      </c>
      <c r="K26" s="53">
        <v>1714.0261559999999</v>
      </c>
      <c r="L26" s="53">
        <v>0</v>
      </c>
      <c r="M26" s="53">
        <v>658.83571096547985</v>
      </c>
      <c r="N26" s="53">
        <v>11998.183091999997</v>
      </c>
      <c r="O26" s="53">
        <v>14636.256509899937</v>
      </c>
      <c r="P26" s="54">
        <v>26634.439601899932</v>
      </c>
    </row>
    <row r="27" spans="1:16" ht="15.75" x14ac:dyDescent="0.25">
      <c r="A27" s="50" t="s">
        <v>48</v>
      </c>
      <c r="B27" s="51" t="s">
        <v>51</v>
      </c>
      <c r="C27" s="51">
        <v>120.08</v>
      </c>
      <c r="D27" s="52" t="s">
        <v>46</v>
      </c>
      <c r="E27" s="52">
        <v>16</v>
      </c>
      <c r="F27" s="53">
        <v>8605.8375119999982</v>
      </c>
      <c r="G27" s="53">
        <v>1484.4769920000001</v>
      </c>
      <c r="H27" s="53">
        <v>5863.1566560000001</v>
      </c>
      <c r="I27" s="53">
        <v>0</v>
      </c>
      <c r="J27" s="53">
        <v>8114.2641429344567</v>
      </c>
      <c r="K27" s="53">
        <v>1681.7190840000001</v>
      </c>
      <c r="L27" s="53">
        <v>0</v>
      </c>
      <c r="M27" s="53">
        <v>658.83571096547985</v>
      </c>
      <c r="N27" s="53">
        <v>11772.033587999998</v>
      </c>
      <c r="O27" s="53">
        <v>14636.256509899937</v>
      </c>
      <c r="P27" s="54">
        <v>26408.290097899935</v>
      </c>
    </row>
    <row r="28" spans="1:16" ht="15.75" x14ac:dyDescent="0.25">
      <c r="A28" s="50" t="s">
        <v>48</v>
      </c>
      <c r="B28" s="51" t="s">
        <v>52</v>
      </c>
      <c r="C28" s="51">
        <v>62.72</v>
      </c>
      <c r="D28" s="52" t="s">
        <v>46</v>
      </c>
      <c r="E28" s="52">
        <v>16</v>
      </c>
      <c r="F28" s="53">
        <v>8605.8375119999982</v>
      </c>
      <c r="G28" s="53">
        <v>775.36972800000001</v>
      </c>
      <c r="H28" s="53">
        <v>5863.1566560000001</v>
      </c>
      <c r="I28" s="53">
        <v>0</v>
      </c>
      <c r="J28" s="53">
        <v>8114.2641429344567</v>
      </c>
      <c r="K28" s="53">
        <v>1563.5345399999999</v>
      </c>
      <c r="L28" s="53">
        <v>0</v>
      </c>
      <c r="M28" s="53">
        <v>658.83571096547985</v>
      </c>
      <c r="N28" s="53">
        <v>10944.741779999998</v>
      </c>
      <c r="O28" s="53">
        <v>14636.256509899937</v>
      </c>
      <c r="P28" s="54">
        <v>25580.998289899937</v>
      </c>
    </row>
    <row r="29" spans="1:16" ht="15.75" x14ac:dyDescent="0.25">
      <c r="A29" s="50" t="s">
        <v>48</v>
      </c>
      <c r="B29" s="51" t="s">
        <v>53</v>
      </c>
      <c r="C29" s="51">
        <v>61.97</v>
      </c>
      <c r="D29" s="52" t="s">
        <v>54</v>
      </c>
      <c r="E29" s="52">
        <v>14</v>
      </c>
      <c r="F29" s="53">
        <v>7876.5795360000002</v>
      </c>
      <c r="G29" s="53">
        <v>766.09792800000002</v>
      </c>
      <c r="H29" s="53">
        <v>5110.7191800000001</v>
      </c>
      <c r="I29" s="53">
        <v>0</v>
      </c>
      <c r="J29" s="53">
        <v>8114.2641429344567</v>
      </c>
      <c r="K29" s="53">
        <v>1440.446244</v>
      </c>
      <c r="L29" s="53">
        <v>0</v>
      </c>
      <c r="M29" s="53">
        <v>658.83571096547985</v>
      </c>
      <c r="N29" s="53">
        <v>10083.123708000001</v>
      </c>
      <c r="O29" s="53">
        <v>13883.819033899937</v>
      </c>
      <c r="P29" s="54">
        <v>23966.94274189994</v>
      </c>
    </row>
    <row r="30" spans="1:16" ht="15.75" x14ac:dyDescent="0.25">
      <c r="A30" s="50" t="s">
        <v>55</v>
      </c>
      <c r="B30" s="51" t="s">
        <v>56</v>
      </c>
      <c r="C30" s="51">
        <v>120.08</v>
      </c>
      <c r="D30" s="52" t="s">
        <v>46</v>
      </c>
      <c r="E30" s="52">
        <v>16</v>
      </c>
      <c r="F30" s="53">
        <v>8605.8375119999982</v>
      </c>
      <c r="G30" s="53">
        <v>1484.4769920000001</v>
      </c>
      <c r="H30" s="53">
        <v>5863.1566560000001</v>
      </c>
      <c r="I30" s="53">
        <v>0</v>
      </c>
      <c r="J30" s="53">
        <v>8114.2641429344567</v>
      </c>
      <c r="K30" s="53">
        <v>1681.7190840000001</v>
      </c>
      <c r="L30" s="53">
        <v>0</v>
      </c>
      <c r="M30" s="53">
        <v>658.83571096547985</v>
      </c>
      <c r="N30" s="53">
        <v>11772.033587999998</v>
      </c>
      <c r="O30" s="53">
        <v>14636.256509899937</v>
      </c>
      <c r="P30" s="54">
        <v>26408.290097899935</v>
      </c>
    </row>
    <row r="31" spans="1:16" ht="15.75" x14ac:dyDescent="0.25">
      <c r="A31" s="50" t="s">
        <v>55</v>
      </c>
      <c r="B31" s="51" t="s">
        <v>57</v>
      </c>
      <c r="C31" s="51">
        <v>146.28</v>
      </c>
      <c r="D31" s="52" t="s">
        <v>46</v>
      </c>
      <c r="E31" s="52">
        <v>16</v>
      </c>
      <c r="F31" s="53">
        <v>8605.8375119999982</v>
      </c>
      <c r="G31" s="53">
        <v>1808.3718720000002</v>
      </c>
      <c r="H31" s="53">
        <v>5863.1566560000001</v>
      </c>
      <c r="I31" s="53">
        <v>0</v>
      </c>
      <c r="J31" s="53">
        <v>10763.483675375781</v>
      </c>
      <c r="K31" s="53">
        <v>1735.701564</v>
      </c>
      <c r="L31" s="53">
        <v>0</v>
      </c>
      <c r="M31" s="53">
        <v>620.25524140443804</v>
      </c>
      <c r="N31" s="53">
        <v>12149.910947999997</v>
      </c>
      <c r="O31" s="53">
        <v>17246.895572780217</v>
      </c>
      <c r="P31" s="54">
        <v>29396.806520780214</v>
      </c>
    </row>
    <row r="32" spans="1:16" ht="15.75" x14ac:dyDescent="0.25">
      <c r="A32" s="50" t="s">
        <v>55</v>
      </c>
      <c r="B32" s="51" t="s">
        <v>58</v>
      </c>
      <c r="C32" s="51">
        <v>120.08</v>
      </c>
      <c r="D32" s="52" t="s">
        <v>46</v>
      </c>
      <c r="E32" s="52">
        <v>16</v>
      </c>
      <c r="F32" s="53">
        <v>8605.8375119999982</v>
      </c>
      <c r="G32" s="53">
        <v>1484.4769920000001</v>
      </c>
      <c r="H32" s="53">
        <v>5863.1566560000001</v>
      </c>
      <c r="I32" s="53">
        <v>0</v>
      </c>
      <c r="J32" s="53">
        <v>10763.483675375781</v>
      </c>
      <c r="K32" s="53">
        <v>1681.7190840000001</v>
      </c>
      <c r="L32" s="53">
        <v>0</v>
      </c>
      <c r="M32" s="53">
        <v>620.25524140443804</v>
      </c>
      <c r="N32" s="53">
        <v>11772.033587999998</v>
      </c>
      <c r="O32" s="53">
        <v>17246.895572780217</v>
      </c>
      <c r="P32" s="54">
        <v>29018.929160780215</v>
      </c>
    </row>
    <row r="33" spans="1:17" ht="15.75" x14ac:dyDescent="0.25">
      <c r="A33" s="50" t="s">
        <v>55</v>
      </c>
      <c r="B33" s="51" t="s">
        <v>59</v>
      </c>
      <c r="C33" s="51">
        <v>182.8</v>
      </c>
      <c r="D33" s="52" t="s">
        <v>46</v>
      </c>
      <c r="E33" s="52">
        <v>16</v>
      </c>
      <c r="F33" s="53">
        <v>8605.8375119999982</v>
      </c>
      <c r="G33" s="53">
        <v>2259.8467200000005</v>
      </c>
      <c r="H33" s="53">
        <v>5863.1566560000001</v>
      </c>
      <c r="I33" s="53">
        <v>0</v>
      </c>
      <c r="J33" s="53">
        <v>10763.483675375781</v>
      </c>
      <c r="K33" s="53">
        <v>1810.9473720000003</v>
      </c>
      <c r="L33" s="53">
        <v>0</v>
      </c>
      <c r="M33" s="53">
        <v>620.25524140443804</v>
      </c>
      <c r="N33" s="53">
        <v>12676.631604</v>
      </c>
      <c r="O33" s="53">
        <v>17246.895572780217</v>
      </c>
      <c r="P33" s="54">
        <v>29923.527176780219</v>
      </c>
    </row>
    <row r="34" spans="1:17" ht="15.75" x14ac:dyDescent="0.25">
      <c r="A34" s="50" t="s">
        <v>55</v>
      </c>
      <c r="B34" s="51" t="s">
        <v>60</v>
      </c>
      <c r="C34" s="51">
        <v>182.8</v>
      </c>
      <c r="D34" s="52" t="s">
        <v>46</v>
      </c>
      <c r="E34" s="52">
        <v>16</v>
      </c>
      <c r="F34" s="53">
        <v>8605.8375119999982</v>
      </c>
      <c r="G34" s="53">
        <v>2259.8467200000005</v>
      </c>
      <c r="H34" s="53">
        <v>5863.1566560000001</v>
      </c>
      <c r="I34" s="53">
        <v>0</v>
      </c>
      <c r="J34" s="53">
        <v>10763.483675375781</v>
      </c>
      <c r="K34" s="53">
        <v>1810.9473720000003</v>
      </c>
      <c r="L34" s="53">
        <v>0</v>
      </c>
      <c r="M34" s="53">
        <v>620.25524140443804</v>
      </c>
      <c r="N34" s="53">
        <v>12676.631604</v>
      </c>
      <c r="O34" s="53">
        <v>17246.895572780217</v>
      </c>
      <c r="P34" s="54">
        <v>29923.527176780219</v>
      </c>
    </row>
    <row r="35" spans="1:17" ht="15.75" x14ac:dyDescent="0.25">
      <c r="A35" s="50" t="s">
        <v>55</v>
      </c>
      <c r="B35" s="51" t="s">
        <v>61</v>
      </c>
      <c r="C35" s="51">
        <v>182.8</v>
      </c>
      <c r="D35" s="52" t="s">
        <v>46</v>
      </c>
      <c r="E35" s="52">
        <v>16</v>
      </c>
      <c r="F35" s="53">
        <v>8605.8375119999982</v>
      </c>
      <c r="G35" s="53">
        <v>2259.8467200000005</v>
      </c>
      <c r="H35" s="53">
        <v>5863.1566560000001</v>
      </c>
      <c r="I35" s="53">
        <v>0</v>
      </c>
      <c r="J35" s="53">
        <v>10763.483675375781</v>
      </c>
      <c r="K35" s="53">
        <v>1810.9473720000003</v>
      </c>
      <c r="L35" s="53">
        <v>0</v>
      </c>
      <c r="M35" s="53">
        <v>620.25524140443804</v>
      </c>
      <c r="N35" s="53">
        <v>12676.631604</v>
      </c>
      <c r="O35" s="53">
        <v>17246.895572780217</v>
      </c>
      <c r="P35" s="54">
        <v>29923.527176780219</v>
      </c>
    </row>
    <row r="36" spans="1:17" ht="15.75" x14ac:dyDescent="0.25">
      <c r="A36" s="50" t="s">
        <v>55</v>
      </c>
      <c r="B36" s="51" t="s">
        <v>62</v>
      </c>
      <c r="C36" s="51">
        <v>135.76</v>
      </c>
      <c r="D36" s="52" t="s">
        <v>46</v>
      </c>
      <c r="E36" s="52">
        <v>16</v>
      </c>
      <c r="F36" s="53">
        <v>8605.8375119999982</v>
      </c>
      <c r="G36" s="53">
        <v>1678.319424</v>
      </c>
      <c r="H36" s="53">
        <v>5863.1566560000001</v>
      </c>
      <c r="I36" s="53">
        <v>0</v>
      </c>
      <c r="J36" s="53">
        <v>10763.483675375781</v>
      </c>
      <c r="K36" s="53">
        <v>1714.0261559999999</v>
      </c>
      <c r="L36" s="53">
        <v>0</v>
      </c>
      <c r="M36" s="53">
        <v>620.25524140443804</v>
      </c>
      <c r="N36" s="53">
        <v>11998.183091999997</v>
      </c>
      <c r="O36" s="53">
        <v>17246.895572780217</v>
      </c>
      <c r="P36" s="54">
        <v>29245.078664780216</v>
      </c>
    </row>
    <row r="37" spans="1:17" ht="15.75" x14ac:dyDescent="0.25">
      <c r="A37" s="50" t="s">
        <v>55</v>
      </c>
      <c r="B37" s="51" t="s">
        <v>63</v>
      </c>
      <c r="C37" s="51">
        <v>125.44</v>
      </c>
      <c r="D37" s="52" t="s">
        <v>46</v>
      </c>
      <c r="E37" s="52">
        <v>16</v>
      </c>
      <c r="F37" s="53">
        <v>8605.8375119999982</v>
      </c>
      <c r="G37" s="53">
        <v>1550.739456</v>
      </c>
      <c r="H37" s="53">
        <v>5863.1566560000001</v>
      </c>
      <c r="I37" s="53">
        <v>0</v>
      </c>
      <c r="J37" s="53">
        <v>10763.483675375781</v>
      </c>
      <c r="K37" s="53">
        <v>1692.7628279999999</v>
      </c>
      <c r="L37" s="53">
        <v>0</v>
      </c>
      <c r="M37" s="53">
        <v>620.25524140443804</v>
      </c>
      <c r="N37" s="53">
        <v>11849.339795999997</v>
      </c>
      <c r="O37" s="53">
        <v>17246.895572780217</v>
      </c>
      <c r="P37" s="54">
        <v>29096.235368780213</v>
      </c>
    </row>
    <row r="38" spans="1:17" ht="15.75" x14ac:dyDescent="0.25">
      <c r="A38" s="50" t="s">
        <v>55</v>
      </c>
      <c r="B38" s="51" t="s">
        <v>64</v>
      </c>
      <c r="C38" s="51">
        <v>120.08</v>
      </c>
      <c r="D38" s="52" t="s">
        <v>46</v>
      </c>
      <c r="E38" s="52">
        <v>16</v>
      </c>
      <c r="F38" s="53">
        <v>8605.8375119999982</v>
      </c>
      <c r="G38" s="53">
        <v>1484.4769920000001</v>
      </c>
      <c r="H38" s="53">
        <v>5863.1566560000001</v>
      </c>
      <c r="I38" s="53">
        <v>0</v>
      </c>
      <c r="J38" s="53">
        <v>10763.483675375781</v>
      </c>
      <c r="K38" s="53">
        <v>1681.7190840000001</v>
      </c>
      <c r="L38" s="53">
        <v>0</v>
      </c>
      <c r="M38" s="53">
        <v>620.25524140443804</v>
      </c>
      <c r="N38" s="53">
        <v>11772.033587999998</v>
      </c>
      <c r="O38" s="53">
        <v>17246.895572780217</v>
      </c>
      <c r="P38" s="54">
        <v>29018.929160780215</v>
      </c>
    </row>
    <row r="39" spans="1:17" ht="15.75" x14ac:dyDescent="0.25">
      <c r="A39" s="50" t="s">
        <v>55</v>
      </c>
      <c r="B39" s="51" t="s">
        <v>65</v>
      </c>
      <c r="C39" s="51">
        <v>167.12</v>
      </c>
      <c r="D39" s="52" t="s">
        <v>46</v>
      </c>
      <c r="E39" s="52">
        <v>16</v>
      </c>
      <c r="F39" s="53">
        <v>8605.8375119999982</v>
      </c>
      <c r="G39" s="53">
        <v>2066.0042880000001</v>
      </c>
      <c r="H39" s="53">
        <v>5863.1566560000001</v>
      </c>
      <c r="I39" s="53">
        <v>0</v>
      </c>
      <c r="J39" s="53">
        <v>10763.483675375781</v>
      </c>
      <c r="K39" s="53">
        <v>1778.6403</v>
      </c>
      <c r="L39" s="53">
        <v>0</v>
      </c>
      <c r="M39" s="53">
        <v>620.25524140443804</v>
      </c>
      <c r="N39" s="53">
        <v>12450.482099999997</v>
      </c>
      <c r="O39" s="53">
        <v>17246.895572780217</v>
      </c>
      <c r="P39" s="54">
        <v>29697.377672780214</v>
      </c>
    </row>
    <row r="40" spans="1:17" ht="15.75" x14ac:dyDescent="0.25">
      <c r="A40" s="50" t="s">
        <v>55</v>
      </c>
      <c r="B40" s="51" t="s">
        <v>66</v>
      </c>
      <c r="C40" s="51">
        <v>120.08</v>
      </c>
      <c r="D40" s="52" t="s">
        <v>46</v>
      </c>
      <c r="E40" s="52">
        <v>16</v>
      </c>
      <c r="F40" s="53">
        <v>8605.8375119999982</v>
      </c>
      <c r="G40" s="53">
        <v>1484.4769920000001</v>
      </c>
      <c r="H40" s="53">
        <v>5863.1566560000001</v>
      </c>
      <c r="I40" s="53">
        <v>0</v>
      </c>
      <c r="J40" s="53">
        <v>10763.483675375781</v>
      </c>
      <c r="K40" s="53">
        <v>1681.7190840000001</v>
      </c>
      <c r="L40" s="53">
        <v>0</v>
      </c>
      <c r="M40" s="53">
        <v>620.25524140443804</v>
      </c>
      <c r="N40" s="53">
        <v>11772.033587999998</v>
      </c>
      <c r="O40" s="53">
        <v>17246.895572780217</v>
      </c>
      <c r="P40" s="54">
        <v>29018.929160780215</v>
      </c>
    </row>
    <row r="41" spans="1:17" ht="15.75" x14ac:dyDescent="0.25">
      <c r="A41" s="50" t="s">
        <v>55</v>
      </c>
      <c r="B41" s="51" t="s">
        <v>67</v>
      </c>
      <c r="C41" s="51">
        <v>167.12</v>
      </c>
      <c r="D41" s="52" t="s">
        <v>46</v>
      </c>
      <c r="E41" s="52">
        <v>16</v>
      </c>
      <c r="F41" s="53">
        <v>8605.8375119999982</v>
      </c>
      <c r="G41" s="53">
        <v>2066.0042880000001</v>
      </c>
      <c r="H41" s="53">
        <v>5863.1566560000001</v>
      </c>
      <c r="I41" s="53">
        <v>0</v>
      </c>
      <c r="J41" s="53">
        <v>10763.483675375781</v>
      </c>
      <c r="K41" s="53">
        <v>1778.6403</v>
      </c>
      <c r="L41" s="53">
        <v>0</v>
      </c>
      <c r="M41" s="53">
        <v>620.25524140443804</v>
      </c>
      <c r="N41" s="53">
        <v>12450.482099999997</v>
      </c>
      <c r="O41" s="53">
        <v>17246.895572780217</v>
      </c>
      <c r="P41" s="54">
        <v>29697.377672780214</v>
      </c>
    </row>
    <row r="42" spans="1:17" ht="15.75" x14ac:dyDescent="0.25">
      <c r="A42" s="50" t="s">
        <v>55</v>
      </c>
      <c r="B42" s="51" t="s">
        <v>68</v>
      </c>
      <c r="C42" s="51">
        <v>120.08</v>
      </c>
      <c r="D42" s="52" t="s">
        <v>46</v>
      </c>
      <c r="E42" s="52">
        <v>16</v>
      </c>
      <c r="F42" s="53">
        <v>8605.8375119999982</v>
      </c>
      <c r="G42" s="53">
        <v>1484.4769920000001</v>
      </c>
      <c r="H42" s="53">
        <v>5863.1566560000001</v>
      </c>
      <c r="I42" s="53">
        <v>0</v>
      </c>
      <c r="J42" s="53">
        <v>10763.483675375781</v>
      </c>
      <c r="K42" s="53">
        <v>1681.7190840000001</v>
      </c>
      <c r="L42" s="53">
        <v>0</v>
      </c>
      <c r="M42" s="53">
        <v>620.25524140443804</v>
      </c>
      <c r="N42" s="53">
        <v>11772.033587999998</v>
      </c>
      <c r="O42" s="53">
        <v>17246.895572780217</v>
      </c>
      <c r="P42" s="54">
        <v>29018.929160780215</v>
      </c>
    </row>
    <row r="43" spans="1:17" ht="15.75" x14ac:dyDescent="0.25">
      <c r="A43" s="50" t="s">
        <v>69</v>
      </c>
      <c r="B43" s="51" t="s">
        <v>70</v>
      </c>
      <c r="C43" s="51">
        <v>172.48</v>
      </c>
      <c r="D43" s="52" t="s">
        <v>54</v>
      </c>
      <c r="E43" s="52">
        <v>14</v>
      </c>
      <c r="F43" s="53">
        <v>7878.8664050720408</v>
      </c>
      <c r="G43" s="53">
        <v>2132.2667519999995</v>
      </c>
      <c r="H43" s="53">
        <v>5110.7191800000001</v>
      </c>
      <c r="I43" s="53">
        <v>0</v>
      </c>
      <c r="J43" s="128">
        <v>9902.6200000000008</v>
      </c>
      <c r="K43" s="53">
        <v>1668.5221928453402</v>
      </c>
      <c r="L43" s="53">
        <v>0</v>
      </c>
      <c r="M43" s="53">
        <v>620.25524140443804</v>
      </c>
      <c r="N43" s="53">
        <v>11679.655349917379</v>
      </c>
      <c r="O43" s="53">
        <v>15633.594421404439</v>
      </c>
      <c r="P43" s="54">
        <v>27313.249771321818</v>
      </c>
    </row>
    <row r="44" spans="1:17" ht="15.75" x14ac:dyDescent="0.25">
      <c r="A44" s="59" t="s">
        <v>17</v>
      </c>
      <c r="B44" s="60"/>
      <c r="C44" s="60"/>
      <c r="D44" s="61">
        <v>34</v>
      </c>
      <c r="E44" s="61"/>
      <c r="F44" s="62">
        <f t="shared" ref="F44:O44" si="0">SUM(F10:F43)</f>
        <v>319278.07251559384</v>
      </c>
      <c r="G44" s="62">
        <f t="shared" si="0"/>
        <v>71408.436624000024</v>
      </c>
      <c r="H44" s="62">
        <f t="shared" si="0"/>
        <v>219138.14823600015</v>
      </c>
      <c r="I44" s="62">
        <f t="shared" si="0"/>
        <v>3156.8535730649405</v>
      </c>
      <c r="J44" s="62">
        <f t="shared" si="0"/>
        <v>323120.52465314529</v>
      </c>
      <c r="K44" s="62">
        <f t="shared" si="0"/>
        <v>61290.955716845332</v>
      </c>
      <c r="L44" s="62">
        <f t="shared" si="0"/>
        <v>15344.764276203954</v>
      </c>
      <c r="M44" s="62">
        <f t="shared" si="0"/>
        <v>14602.49574825227</v>
      </c>
      <c r="N44" s="62">
        <f t="shared" si="0"/>
        <v>451977.4648564391</v>
      </c>
      <c r="O44" s="62">
        <f t="shared" si="0"/>
        <v>575362.7864866663</v>
      </c>
      <c r="P44" s="62">
        <f>SUM(P10:P43)</f>
        <v>1027340.2513431053</v>
      </c>
      <c r="Q44" s="2"/>
    </row>
    <row r="45" spans="1:17" ht="16.5" thickBot="1" x14ac:dyDescent="0.3">
      <c r="A45" s="63"/>
      <c r="B45" s="64"/>
      <c r="C45" s="64"/>
      <c r="D45" s="65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7" ht="15.75" x14ac:dyDescent="0.25">
      <c r="A46" s="36" t="s">
        <v>71</v>
      </c>
      <c r="B46" s="67"/>
      <c r="C46" s="67"/>
      <c r="D46" s="68"/>
      <c r="E46" s="68"/>
      <c r="F46" s="69" t="s">
        <v>72</v>
      </c>
      <c r="G46" s="68"/>
      <c r="H46" s="69"/>
      <c r="I46" s="69"/>
      <c r="J46" s="68"/>
      <c r="K46" s="68"/>
      <c r="L46" s="68"/>
      <c r="M46" s="68"/>
      <c r="N46" s="68"/>
      <c r="O46" s="68"/>
      <c r="P46" s="70"/>
    </row>
    <row r="47" spans="1:17" ht="15.75" x14ac:dyDescent="0.25">
      <c r="A47" s="71" t="s">
        <v>18</v>
      </c>
      <c r="B47" s="72"/>
      <c r="C47" s="72"/>
      <c r="D47" s="73"/>
      <c r="E47" s="73"/>
      <c r="F47" s="74" t="s">
        <v>73</v>
      </c>
      <c r="G47" s="74" t="s">
        <v>74</v>
      </c>
      <c r="H47" s="74" t="s">
        <v>75</v>
      </c>
      <c r="I47" s="74"/>
      <c r="J47" s="74" t="s">
        <v>76</v>
      </c>
      <c r="K47" s="74" t="s">
        <v>12</v>
      </c>
      <c r="L47" s="74"/>
      <c r="M47" s="74" t="s">
        <v>14</v>
      </c>
      <c r="N47" s="74" t="s">
        <v>15</v>
      </c>
      <c r="O47" s="74" t="s">
        <v>77</v>
      </c>
      <c r="P47" s="75" t="s">
        <v>17</v>
      </c>
    </row>
    <row r="48" spans="1:17" ht="15.75" x14ac:dyDescent="0.25">
      <c r="A48" s="76" t="s">
        <v>78</v>
      </c>
      <c r="B48" s="77"/>
      <c r="C48" s="77"/>
      <c r="D48" s="78" t="s">
        <v>21</v>
      </c>
      <c r="E48" s="78">
        <v>29</v>
      </c>
      <c r="F48" s="53">
        <v>15931.294038521823</v>
      </c>
      <c r="G48" s="53">
        <v>0</v>
      </c>
      <c r="H48" s="53">
        <v>14558.085864000001</v>
      </c>
      <c r="I48" s="53">
        <v>0</v>
      </c>
      <c r="J48" s="53">
        <v>17080.8474705183</v>
      </c>
      <c r="K48" s="53">
        <v>1638.4897117877401</v>
      </c>
      <c r="L48" s="53">
        <v>0</v>
      </c>
      <c r="M48" s="53">
        <v>0</v>
      </c>
      <c r="N48" s="53">
        <v>17569.783750309562</v>
      </c>
      <c r="O48" s="53">
        <v>31638.9333345183</v>
      </c>
      <c r="P48" s="54">
        <v>49208.717084827862</v>
      </c>
    </row>
    <row r="49" spans="1:17" ht="15.75" x14ac:dyDescent="0.25">
      <c r="A49" s="79" t="s">
        <v>79</v>
      </c>
      <c r="B49" s="79"/>
      <c r="C49" s="79"/>
      <c r="D49" s="80" t="s">
        <v>46</v>
      </c>
      <c r="E49" s="80">
        <v>16</v>
      </c>
      <c r="F49" s="53">
        <v>729.40319711279994</v>
      </c>
      <c r="G49" s="53">
        <v>0</v>
      </c>
      <c r="H49" s="53">
        <v>752.55781299237037</v>
      </c>
      <c r="I49" s="53">
        <v>0</v>
      </c>
      <c r="J49" s="53">
        <v>0</v>
      </c>
      <c r="K49" s="53">
        <v>315.37023908597291</v>
      </c>
      <c r="L49" s="53">
        <v>0</v>
      </c>
      <c r="M49" s="53">
        <v>0</v>
      </c>
      <c r="N49" s="53">
        <v>1044.7734361987727</v>
      </c>
      <c r="O49" s="53">
        <v>752.55781299237037</v>
      </c>
      <c r="P49" s="54">
        <v>1797.3312491911431</v>
      </c>
    </row>
    <row r="50" spans="1:17" ht="15.75" x14ac:dyDescent="0.25">
      <c r="A50" s="81" t="s">
        <v>80</v>
      </c>
      <c r="B50" s="81"/>
      <c r="C50" s="81"/>
      <c r="D50" s="52" t="s">
        <v>54</v>
      </c>
      <c r="E50" s="52">
        <v>14</v>
      </c>
      <c r="F50" s="53">
        <v>15757.732810144082</v>
      </c>
      <c r="G50" s="53">
        <v>0</v>
      </c>
      <c r="H50" s="53">
        <v>10224.50114686644</v>
      </c>
      <c r="I50" s="53">
        <v>0</v>
      </c>
      <c r="J50" s="53">
        <v>21526.967350751562</v>
      </c>
      <c r="K50" s="53">
        <v>3239.7231885546557</v>
      </c>
      <c r="L50" s="53">
        <v>0</v>
      </c>
      <c r="M50" s="53">
        <v>1240.5104828088761</v>
      </c>
      <c r="N50" s="53">
        <v>18997.455998698737</v>
      </c>
      <c r="O50" s="53">
        <v>32991.978980426873</v>
      </c>
      <c r="P50" s="54">
        <v>51989.43497912561</v>
      </c>
    </row>
    <row r="51" spans="1:17" ht="15.75" x14ac:dyDescent="0.25">
      <c r="A51" s="81" t="s">
        <v>81</v>
      </c>
      <c r="B51" s="81"/>
      <c r="C51" s="81"/>
      <c r="D51" s="52" t="s">
        <v>24</v>
      </c>
      <c r="E51" s="52">
        <v>18</v>
      </c>
      <c r="F51" s="53">
        <v>1734.8251580251217</v>
      </c>
      <c r="G51" s="53">
        <v>0</v>
      </c>
      <c r="H51" s="53">
        <v>751.94560407392999</v>
      </c>
      <c r="I51" s="53">
        <v>0</v>
      </c>
      <c r="J51" s="53">
        <v>1702.9417336692804</v>
      </c>
      <c r="K51" s="53">
        <v>289.13752633752028</v>
      </c>
      <c r="L51" s="53">
        <v>1944.0205466850002</v>
      </c>
      <c r="M51" s="53">
        <v>0</v>
      </c>
      <c r="N51" s="53">
        <v>2023.962684362642</v>
      </c>
      <c r="O51" s="53">
        <v>4398.9078844282103</v>
      </c>
      <c r="P51" s="54">
        <v>6422.8705687908523</v>
      </c>
    </row>
    <row r="52" spans="1:17" ht="15.75" x14ac:dyDescent="0.25">
      <c r="A52" s="82" t="s">
        <v>82</v>
      </c>
      <c r="B52" s="82"/>
      <c r="C52" s="82"/>
      <c r="D52" s="83" t="s">
        <v>54</v>
      </c>
      <c r="E52" s="83">
        <v>14</v>
      </c>
      <c r="F52" s="53">
        <v>7878.8664050720408</v>
      </c>
      <c r="G52" s="53">
        <v>0</v>
      </c>
      <c r="H52" s="53">
        <v>5112.2505734332199</v>
      </c>
      <c r="I52" s="53">
        <v>0</v>
      </c>
      <c r="J52" s="53">
        <v>10763.483675375781</v>
      </c>
      <c r="K52" s="53">
        <v>1619.8615942773279</v>
      </c>
      <c r="L52" s="53">
        <v>0</v>
      </c>
      <c r="M52" s="53">
        <v>620.25524140443804</v>
      </c>
      <c r="N52" s="53">
        <v>9498.7279993493685</v>
      </c>
      <c r="O52" s="53">
        <v>16495.989490213437</v>
      </c>
      <c r="P52" s="54">
        <v>25994.717489562805</v>
      </c>
    </row>
    <row r="53" spans="1:17" ht="15.75" x14ac:dyDescent="0.25">
      <c r="A53" s="82" t="s">
        <v>83</v>
      </c>
      <c r="B53" s="82"/>
      <c r="C53" s="82"/>
      <c r="D53" s="83" t="s">
        <v>24</v>
      </c>
      <c r="E53" s="83">
        <v>18</v>
      </c>
      <c r="F53" s="53">
        <v>10343.094760209964</v>
      </c>
      <c r="G53" s="53">
        <v>0</v>
      </c>
      <c r="H53" s="53">
        <v>6616.7539904995201</v>
      </c>
      <c r="I53" s="53">
        <v>0</v>
      </c>
      <c r="J53" s="53">
        <v>8188.2942841350005</v>
      </c>
      <c r="K53" s="53">
        <v>1910.6775013192469</v>
      </c>
      <c r="L53" s="53">
        <v>0</v>
      </c>
      <c r="M53" s="53">
        <v>0</v>
      </c>
      <c r="N53" s="53">
        <v>12253.772261529211</v>
      </c>
      <c r="O53" s="53">
        <v>14805.048274634521</v>
      </c>
      <c r="P53" s="54">
        <v>27058.82053616373</v>
      </c>
    </row>
    <row r="54" spans="1:17" ht="15.75" x14ac:dyDescent="0.25">
      <c r="A54" s="82" t="s">
        <v>84</v>
      </c>
      <c r="B54" s="82"/>
      <c r="C54" s="82"/>
      <c r="D54" s="83" t="s">
        <v>24</v>
      </c>
      <c r="E54" s="83">
        <v>18</v>
      </c>
      <c r="F54" s="53">
        <f>10343.09476021/2</f>
        <v>5171.5473801050002</v>
      </c>
      <c r="G54" s="53">
        <v>0</v>
      </c>
      <c r="H54" s="53">
        <f>6616.75399049952/2</f>
        <v>3308.3769952497601</v>
      </c>
      <c r="I54" s="53">
        <v>0</v>
      </c>
      <c r="J54" s="53">
        <f>8188.294284135/2</f>
        <v>4094.1471420675002</v>
      </c>
      <c r="K54" s="53">
        <f>1910.67750131925/2</f>
        <v>955.33875065962502</v>
      </c>
      <c r="L54" s="53">
        <v>0</v>
      </c>
      <c r="M54" s="53">
        <v>0</v>
      </c>
      <c r="N54" s="53">
        <f>12253.7722615292/2</f>
        <v>6126.8861307646002</v>
      </c>
      <c r="O54" s="53">
        <f>14805.0482746345/2</f>
        <v>7402.5241373172503</v>
      </c>
      <c r="P54" s="54">
        <f>SUM(N54:O54)</f>
        <v>13529.410268081851</v>
      </c>
    </row>
    <row r="55" spans="1:17" ht="15.75" x14ac:dyDescent="0.25">
      <c r="A55" s="50" t="s">
        <v>85</v>
      </c>
      <c r="B55" s="51"/>
      <c r="C55" s="51"/>
      <c r="D55" s="52" t="s">
        <v>24</v>
      </c>
      <c r="E55" s="52">
        <v>20</v>
      </c>
      <c r="F55" s="53">
        <v>10343.094760209964</v>
      </c>
      <c r="G55" s="53">
        <v>0</v>
      </c>
      <c r="H55" s="53">
        <v>7369.1587512622809</v>
      </c>
      <c r="I55" s="53">
        <v>0</v>
      </c>
      <c r="J55" s="53">
        <v>9100.5457372571527</v>
      </c>
      <c r="K55" s="53">
        <v>2163.0923448202921</v>
      </c>
      <c r="L55" s="53">
        <v>3777.7769681529826</v>
      </c>
      <c r="M55" s="53">
        <v>0</v>
      </c>
      <c r="N55" s="53">
        <v>12506.187105030256</v>
      </c>
      <c r="O55" s="53">
        <v>20247.481456672416</v>
      </c>
      <c r="P55" s="54">
        <v>32753.668561702674</v>
      </c>
    </row>
    <row r="56" spans="1:17" ht="15.75" x14ac:dyDescent="0.25">
      <c r="A56" s="50" t="s">
        <v>44</v>
      </c>
      <c r="B56" s="51" t="s">
        <v>47</v>
      </c>
      <c r="C56" s="51">
        <v>83.36</v>
      </c>
      <c r="D56" s="52" t="s">
        <v>46</v>
      </c>
      <c r="E56" s="52">
        <v>16</v>
      </c>
      <c r="F56" s="53">
        <f>F24/2</f>
        <v>4302.9187559999991</v>
      </c>
      <c r="G56" s="53"/>
      <c r="H56" s="53">
        <f t="shared" ref="H56:P56" si="1">H24/2</f>
        <v>2931.5783280000001</v>
      </c>
      <c r="I56" s="53">
        <f t="shared" si="1"/>
        <v>0</v>
      </c>
      <c r="J56" s="53">
        <f t="shared" si="1"/>
        <v>3794.8178532124543</v>
      </c>
      <c r="K56" s="53">
        <f t="shared" si="1"/>
        <v>803.03059800000005</v>
      </c>
      <c r="L56" s="53">
        <f t="shared" si="1"/>
        <v>0</v>
      </c>
      <c r="M56" s="53">
        <f t="shared" si="1"/>
        <v>0</v>
      </c>
      <c r="N56" s="53">
        <f t="shared" si="1"/>
        <v>5621.2141859999992</v>
      </c>
      <c r="O56" s="53">
        <f t="shared" si="1"/>
        <v>6726.3961812124544</v>
      </c>
      <c r="P56" s="53">
        <f t="shared" si="1"/>
        <v>12347.610367212454</v>
      </c>
    </row>
    <row r="57" spans="1:17" ht="16.5" thickBot="1" x14ac:dyDescent="0.3">
      <c r="A57" s="84" t="s">
        <v>86</v>
      </c>
      <c r="B57" s="85"/>
      <c r="C57" s="85"/>
      <c r="D57" s="86">
        <v>12</v>
      </c>
      <c r="E57" s="86"/>
      <c r="F57" s="87">
        <f>SUM(F48:F56)</f>
        <v>72192.7772654008</v>
      </c>
      <c r="G57" s="87">
        <v>0</v>
      </c>
      <c r="H57" s="87">
        <f>SUM(H48:H55)</f>
        <v>48693.63073837752</v>
      </c>
      <c r="I57" s="87">
        <v>0</v>
      </c>
      <c r="J57" s="87">
        <f>SUM(J48:J55)</f>
        <v>72457.227393774563</v>
      </c>
      <c r="K57" s="87">
        <f>SUM(K48:K55)</f>
        <v>12131.690856842381</v>
      </c>
      <c r="L57" s="87">
        <f>SUM(L48:L55)</f>
        <v>5721.7975148379828</v>
      </c>
      <c r="M57" s="87">
        <f>SUM(M48:M55)</f>
        <v>1860.7657242133141</v>
      </c>
      <c r="N57" s="87">
        <f>SUM(N48:N55)</f>
        <v>80021.549366243155</v>
      </c>
      <c r="O57" s="87">
        <f>SUM(O49:O55)</f>
        <v>97094.48803668507</v>
      </c>
      <c r="P57" s="87">
        <f>SUM(P48:P56)</f>
        <v>221102.58110465898</v>
      </c>
    </row>
    <row r="58" spans="1:17" ht="17.25" thickTop="1" thickBot="1" x14ac:dyDescent="0.3">
      <c r="A58" s="84" t="s">
        <v>87</v>
      </c>
      <c r="B58" s="85"/>
      <c r="C58" s="85"/>
      <c r="D58" s="86">
        <v>46</v>
      </c>
      <c r="E58" s="86"/>
      <c r="F58" s="87">
        <f>F44+F57</f>
        <v>391470.84978099464</v>
      </c>
      <c r="G58" s="87">
        <f t="shared" ref="G58:I58" si="2">G44+G57</f>
        <v>71408.436624000024</v>
      </c>
      <c r="H58" s="87">
        <f t="shared" si="2"/>
        <v>267831.77897437767</v>
      </c>
      <c r="I58" s="87">
        <f t="shared" si="2"/>
        <v>3156.8535730649405</v>
      </c>
      <c r="J58" s="87">
        <f t="shared" ref="J58" si="3">J44+J57</f>
        <v>395577.75204691984</v>
      </c>
      <c r="K58" s="87">
        <f t="shared" ref="K58:L58" si="4">K44+K57</f>
        <v>73422.646573687714</v>
      </c>
      <c r="L58" s="87">
        <f t="shared" si="4"/>
        <v>21066.561791041939</v>
      </c>
      <c r="M58" s="87">
        <f t="shared" ref="M58" si="5">M44+M57</f>
        <v>16463.261472465583</v>
      </c>
      <c r="N58" s="87">
        <f t="shared" ref="N58:O58" si="6">N44+N57</f>
        <v>531999.01422268222</v>
      </c>
      <c r="O58" s="87">
        <f t="shared" si="6"/>
        <v>672457.27452335134</v>
      </c>
      <c r="P58" s="87">
        <f t="shared" ref="P58" si="7">P44+P57</f>
        <v>1248442.8324477642</v>
      </c>
      <c r="Q58" s="88"/>
    </row>
    <row r="59" spans="1:17" ht="17.25" thickTop="1" thickBot="1" x14ac:dyDescent="0.3">
      <c r="A59" s="89"/>
      <c r="B59" s="90"/>
      <c r="C59" s="90"/>
      <c r="D59" s="21"/>
      <c r="E59" s="2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</row>
    <row r="60" spans="1:17" ht="15.75" x14ac:dyDescent="0.25">
      <c r="A60" s="92"/>
      <c r="B60" s="93"/>
      <c r="C60" s="93"/>
      <c r="D60" s="94"/>
      <c r="E60" s="94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6"/>
    </row>
    <row r="61" spans="1:17" ht="15.75" x14ac:dyDescent="0.25">
      <c r="A61" s="97"/>
      <c r="B61" s="98"/>
      <c r="C61" s="98"/>
      <c r="D61" s="99"/>
      <c r="E61" s="100" t="s">
        <v>88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2"/>
    </row>
    <row r="62" spans="1:17" ht="16.5" thickBot="1" x14ac:dyDescent="0.3">
      <c r="A62" s="30"/>
      <c r="B62" s="31"/>
      <c r="C62" s="31"/>
      <c r="D62" s="32"/>
      <c r="E62" s="32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</row>
    <row r="63" spans="1:17" ht="15.75" x14ac:dyDescent="0.25">
      <c r="A63" s="36" t="s">
        <v>71</v>
      </c>
      <c r="B63" s="37"/>
      <c r="C63" s="37"/>
      <c r="D63" s="26"/>
      <c r="E63" s="26"/>
      <c r="F63" s="28"/>
      <c r="G63" s="28"/>
      <c r="H63" s="28"/>
      <c r="I63" s="28"/>
      <c r="J63" s="28"/>
      <c r="K63" s="105" t="s">
        <v>89</v>
      </c>
      <c r="L63" s="105"/>
      <c r="M63" s="105"/>
      <c r="N63" s="28"/>
      <c r="O63" s="28"/>
      <c r="P63" s="29"/>
    </row>
    <row r="64" spans="1:17" ht="16.5" thickBot="1" x14ac:dyDescent="0.3">
      <c r="A64" s="45" t="s">
        <v>18</v>
      </c>
      <c r="B64" s="46"/>
      <c r="C64" s="46"/>
      <c r="D64" s="47"/>
      <c r="E64" s="47"/>
      <c r="F64" s="47" t="s">
        <v>73</v>
      </c>
      <c r="G64" s="47" t="s">
        <v>74</v>
      </c>
      <c r="H64" s="47" t="s">
        <v>75</v>
      </c>
      <c r="I64" s="47"/>
      <c r="J64" s="47" t="s">
        <v>76</v>
      </c>
      <c r="K64" s="47" t="s">
        <v>12</v>
      </c>
      <c r="L64" s="47"/>
      <c r="M64" s="47" t="s">
        <v>14</v>
      </c>
      <c r="N64" s="47" t="s">
        <v>15</v>
      </c>
      <c r="O64" s="47" t="s">
        <v>77</v>
      </c>
      <c r="P64" s="106" t="s">
        <v>17</v>
      </c>
    </row>
    <row r="65" spans="1:17" ht="15.75" x14ac:dyDescent="0.25">
      <c r="A65" s="50" t="s">
        <v>48</v>
      </c>
      <c r="B65" s="51" t="s">
        <v>90</v>
      </c>
      <c r="C65" s="51">
        <v>31.36</v>
      </c>
      <c r="D65" s="52" t="s">
        <v>54</v>
      </c>
      <c r="E65" s="52">
        <v>14</v>
      </c>
      <c r="F65" s="53">
        <v>2151.4593779999996</v>
      </c>
      <c r="G65" s="53">
        <v>96.921216000000001</v>
      </c>
      <c r="H65" s="53">
        <v>1278.062643358305</v>
      </c>
      <c r="I65" s="53">
        <v>0</v>
      </c>
      <c r="J65" s="53">
        <v>2028.5660357336142</v>
      </c>
      <c r="K65" s="53">
        <v>455.49777899999998</v>
      </c>
      <c r="L65" s="53">
        <v>0</v>
      </c>
      <c r="M65" s="53">
        <v>162.27874360074793</v>
      </c>
      <c r="N65" s="53">
        <v>2703.8783729999996</v>
      </c>
      <c r="O65" s="53">
        <v>3468.9074226926673</v>
      </c>
      <c r="P65" s="54">
        <v>6172.7857956926673</v>
      </c>
    </row>
    <row r="66" spans="1:17" ht="15.75" x14ac:dyDescent="0.25">
      <c r="A66" s="50" t="s">
        <v>91</v>
      </c>
      <c r="B66" s="51"/>
      <c r="C66" s="51">
        <v>48.5</v>
      </c>
      <c r="D66" s="52" t="s">
        <v>54</v>
      </c>
      <c r="E66" s="52">
        <v>14</v>
      </c>
      <c r="F66" s="53">
        <v>2151.4593779999996</v>
      </c>
      <c r="G66" s="53">
        <v>206.41701336885589</v>
      </c>
      <c r="H66" s="53">
        <v>1278.062643358305</v>
      </c>
      <c r="I66" s="53">
        <v>0</v>
      </c>
      <c r="J66" s="53">
        <v>2028.56682</v>
      </c>
      <c r="K66" s="53">
        <v>564.99357636885588</v>
      </c>
      <c r="L66" s="53">
        <v>0</v>
      </c>
      <c r="M66" s="53">
        <v>152.7759342907942</v>
      </c>
      <c r="N66" s="53">
        <v>2922.8699677377112</v>
      </c>
      <c r="O66" s="53">
        <v>3459.4053976490991</v>
      </c>
      <c r="P66" s="54">
        <v>6382.2753653868103</v>
      </c>
    </row>
    <row r="67" spans="1:17" ht="16.5" thickBot="1" x14ac:dyDescent="0.3">
      <c r="A67" s="84" t="s">
        <v>92</v>
      </c>
      <c r="B67" s="85"/>
      <c r="C67" s="85"/>
      <c r="D67" s="86">
        <v>2</v>
      </c>
      <c r="E67" s="107"/>
      <c r="F67" s="108">
        <v>4302.9187559999991</v>
      </c>
      <c r="G67" s="108">
        <v>303.33822936885588</v>
      </c>
      <c r="H67" s="108">
        <v>2556.1252867166099</v>
      </c>
      <c r="I67" s="108">
        <v>0</v>
      </c>
      <c r="J67" s="108">
        <v>4057.1328557336142</v>
      </c>
      <c r="K67" s="108">
        <v>1020.4913553688559</v>
      </c>
      <c r="L67" s="108">
        <v>0</v>
      </c>
      <c r="M67" s="108">
        <v>315.05467789154216</v>
      </c>
      <c r="N67" s="108">
        <v>5626.7483407377113</v>
      </c>
      <c r="O67" s="108">
        <v>6928.3128203417664</v>
      </c>
      <c r="P67" s="108">
        <v>12555.061161079477</v>
      </c>
    </row>
    <row r="68" spans="1:17" ht="17.25" thickTop="1" thickBot="1" x14ac:dyDescent="0.3">
      <c r="A68" s="109"/>
      <c r="B68" s="110"/>
      <c r="C68" s="110"/>
      <c r="D68" s="111"/>
      <c r="E68" s="112"/>
      <c r="F68" s="113"/>
      <c r="G68" s="113">
        <v>60964.28</v>
      </c>
      <c r="H68" s="113"/>
      <c r="I68" s="113"/>
      <c r="J68" s="113"/>
      <c r="K68" s="113"/>
      <c r="L68" s="113"/>
      <c r="M68" s="113"/>
      <c r="N68" s="113"/>
      <c r="O68" s="113"/>
      <c r="P68" s="114"/>
    </row>
    <row r="69" spans="1:17" ht="15.75" x14ac:dyDescent="0.25">
      <c r="A69" s="115" t="s">
        <v>93</v>
      </c>
      <c r="B69" s="115"/>
      <c r="C69" s="115"/>
      <c r="D69" s="116"/>
      <c r="E69" s="117"/>
      <c r="F69" s="118"/>
      <c r="G69" s="118">
        <v>3349.2519531791986</v>
      </c>
      <c r="H69" s="118"/>
      <c r="I69" s="118"/>
      <c r="J69" s="118"/>
      <c r="K69" s="118"/>
      <c r="L69" s="118"/>
      <c r="M69" s="118"/>
      <c r="N69" s="118"/>
      <c r="O69" s="118"/>
      <c r="P69" s="118"/>
    </row>
    <row r="70" spans="1:17" ht="15.75" x14ac:dyDescent="0.25">
      <c r="A70" s="119"/>
      <c r="B70" s="119"/>
      <c r="C70" s="119"/>
      <c r="D70" s="116"/>
      <c r="E70" s="117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"/>
    </row>
    <row r="71" spans="1:17" ht="16.5" thickBot="1" x14ac:dyDescent="0.3">
      <c r="A71" s="119"/>
      <c r="B71" s="119"/>
      <c r="C71" s="119"/>
      <c r="D71" s="116"/>
      <c r="E71" s="117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2"/>
    </row>
    <row r="72" spans="1:17" ht="16.5" thickBot="1" x14ac:dyDescent="0.3">
      <c r="A72" s="120" t="s">
        <v>94</v>
      </c>
      <c r="B72" s="121"/>
      <c r="C72" s="121"/>
      <c r="D72" s="14">
        <v>44</v>
      </c>
      <c r="E72" s="122"/>
      <c r="F72" s="123">
        <v>405250.66676328442</v>
      </c>
      <c r="G72" s="123">
        <v>71711.774853368886</v>
      </c>
      <c r="H72" s="123">
        <v>279561.08964276966</v>
      </c>
      <c r="I72" s="123">
        <v>3156.8535730649405</v>
      </c>
      <c r="J72" s="123">
        <v>414492.51572009677</v>
      </c>
      <c r="K72" s="123">
        <v>76833.188280080329</v>
      </c>
      <c r="L72" s="123">
        <v>21066.561791041939</v>
      </c>
      <c r="M72" s="123">
        <v>16778.316150357125</v>
      </c>
      <c r="N72" s="123">
        <f>SUM(N44+N57+N67)</f>
        <v>537625.76256341988</v>
      </c>
      <c r="O72" s="123">
        <v>735055.33687733009</v>
      </c>
      <c r="P72" s="123">
        <f>SUM(P44+P57+P67)</f>
        <v>1260997.8936088437</v>
      </c>
      <c r="Q72" s="131"/>
    </row>
    <row r="73" spans="1:17" ht="15.75" x14ac:dyDescent="0.25">
      <c r="A73" s="22"/>
      <c r="B73" s="22"/>
      <c r="C73" s="22"/>
      <c r="D73" s="21"/>
      <c r="E73" s="124"/>
      <c r="F73" s="129" t="s">
        <v>95</v>
      </c>
      <c r="G73" s="130"/>
      <c r="H73" s="91"/>
      <c r="I73" s="91"/>
      <c r="J73" s="91"/>
      <c r="K73" s="91"/>
      <c r="L73" s="91"/>
      <c r="M73" s="91"/>
      <c r="N73" s="91"/>
      <c r="O73" s="91"/>
      <c r="P73" s="91"/>
    </row>
    <row r="74" spans="1:17" x14ac:dyDescent="0.25">
      <c r="N74" s="2"/>
      <c r="O74" s="2"/>
    </row>
    <row r="76" spans="1:17" x14ac:dyDescent="0.25">
      <c r="F76" s="2"/>
      <c r="G76" s="125"/>
    </row>
    <row r="77" spans="1:17" x14ac:dyDescent="0.25">
      <c r="F77" s="2"/>
      <c r="G77" s="125"/>
    </row>
    <row r="78" spans="1:17" x14ac:dyDescent="0.25">
      <c r="F78" s="2"/>
      <c r="G78" s="125"/>
    </row>
    <row r="79" spans="1:17" x14ac:dyDescent="0.25">
      <c r="F79" s="126"/>
      <c r="G79" s="125"/>
    </row>
    <row r="80" spans="1:17" x14ac:dyDescent="0.25">
      <c r="F80" s="2"/>
    </row>
    <row r="81" spans="1:6" x14ac:dyDescent="0.25">
      <c r="F81" s="2"/>
    </row>
    <row r="82" spans="1:6" x14ac:dyDescent="0.25">
      <c r="F82" s="4"/>
    </row>
    <row r="83" spans="1:6" x14ac:dyDescent="0.25">
      <c r="F83" s="4"/>
    </row>
    <row r="85" spans="1:6" x14ac:dyDescent="0.25">
      <c r="A85" s="3"/>
      <c r="B85" s="3"/>
      <c r="C85" s="3"/>
    </row>
  </sheetData>
  <mergeCells count="1">
    <mergeCell ref="F73:G7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dep_mjuan</dc:creator>
  <cp:lastModifiedBy>urb_josemaria</cp:lastModifiedBy>
  <cp:lastPrinted>2024-06-27T12:31:19Z</cp:lastPrinted>
  <dcterms:created xsi:type="dcterms:W3CDTF">2024-02-23T12:35:11Z</dcterms:created>
  <dcterms:modified xsi:type="dcterms:W3CDTF">2024-06-27T12:31:50Z</dcterms:modified>
</cp:coreProperties>
</file>