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2\"/>
    </mc:Choice>
  </mc:AlternateContent>
  <bookViews>
    <workbookView xWindow="0" yWindow="0" windowWidth="21570" windowHeight="8070" activeTab="2"/>
  </bookViews>
  <sheets>
    <sheet name="PLANTILLA FIJOS" sheetId="3" r:id="rId1"/>
    <sheet name="PERSONAL DIRECTIVO" sheetId="6" r:id="rId2"/>
    <sheet name="PLANTILLA TEMPORALES" sheetId="5" r:id="rId3"/>
  </sheets>
  <calcPr calcId="162913"/>
</workbook>
</file>

<file path=xl/calcChain.xml><?xml version="1.0" encoding="utf-8"?>
<calcChain xmlns="http://schemas.openxmlformats.org/spreadsheetml/2006/main">
  <c r="J6" i="6" l="1"/>
  <c r="J8" i="6" s="1"/>
  <c r="I6" i="6"/>
  <c r="I7" i="6" s="1"/>
  <c r="H6" i="6"/>
  <c r="G6" i="6"/>
  <c r="F6" i="6"/>
  <c r="F8" i="6" s="1"/>
  <c r="E6" i="6"/>
  <c r="E7" i="6" s="1"/>
  <c r="D6" i="6"/>
  <c r="K5" i="6"/>
  <c r="J5" i="5"/>
  <c r="K5" i="5" s="1"/>
  <c r="K7" i="5" s="1"/>
  <c r="J6" i="5"/>
  <c r="E7" i="5"/>
  <c r="E9" i="5" s="1"/>
  <c r="E8" i="5"/>
  <c r="J8" i="5" s="1"/>
  <c r="F7" i="5"/>
  <c r="G7" i="5"/>
  <c r="G9" i="5" s="1"/>
  <c r="G8" i="5"/>
  <c r="H7" i="5"/>
  <c r="I7" i="5"/>
  <c r="I8" i="5"/>
  <c r="I9" i="5"/>
  <c r="D7" i="5"/>
  <c r="D8" i="5"/>
  <c r="K6" i="5"/>
  <c r="L6" i="5"/>
  <c r="E11" i="3"/>
  <c r="E12" i="3"/>
  <c r="E13" i="3"/>
  <c r="G11" i="3"/>
  <c r="G12" i="3" s="1"/>
  <c r="S11" i="3"/>
  <c r="S12" i="3"/>
  <c r="S13" i="3"/>
  <c r="T10" i="3"/>
  <c r="U10" i="3"/>
  <c r="H11" i="3"/>
  <c r="H13" i="3" s="1"/>
  <c r="H12" i="3"/>
  <c r="R11" i="3"/>
  <c r="R12" i="3"/>
  <c r="R13" i="3"/>
  <c r="Q11" i="3"/>
  <c r="Q12" i="3"/>
  <c r="Q13" i="3"/>
  <c r="J11" i="3"/>
  <c r="J12" i="3" s="1"/>
  <c r="K11" i="3"/>
  <c r="O11" i="3"/>
  <c r="N11" i="3"/>
  <c r="N12" i="3" s="1"/>
  <c r="M11" i="3"/>
  <c r="M12" i="3" s="1"/>
  <c r="M13" i="3" s="1"/>
  <c r="L11" i="3"/>
  <c r="F11" i="3"/>
  <c r="F12" i="3" s="1"/>
  <c r="F13" i="3" s="1"/>
  <c r="D11" i="3"/>
  <c r="D12" i="3"/>
  <c r="H8" i="5"/>
  <c r="H9" i="5"/>
  <c r="F8" i="5"/>
  <c r="F9" i="5"/>
  <c r="T9" i="3"/>
  <c r="U9" i="3"/>
  <c r="V9" i="3"/>
  <c r="D13" i="3"/>
  <c r="V10" i="3"/>
  <c r="P11" i="3"/>
  <c r="P13" i="3" s="1"/>
  <c r="P12" i="3"/>
  <c r="I11" i="3"/>
  <c r="I12" i="3"/>
  <c r="I13" i="3"/>
  <c r="T6" i="3"/>
  <c r="U6" i="3"/>
  <c r="V6" i="3"/>
  <c r="L12" i="3"/>
  <c r="L13" i="3" s="1"/>
  <c r="T5" i="3"/>
  <c r="U5" i="3"/>
  <c r="V5" i="3"/>
  <c r="T7" i="3"/>
  <c r="U7" i="3"/>
  <c r="K12" i="3"/>
  <c r="K13" i="3"/>
  <c r="O12" i="3"/>
  <c r="O13" i="3"/>
  <c r="T8" i="3"/>
  <c r="U8" i="3" s="1"/>
  <c r="V7" i="3"/>
  <c r="T11" i="3"/>
  <c r="T12" i="3" s="1"/>
  <c r="T13" i="3" s="1"/>
  <c r="D9" i="5"/>
  <c r="K6" i="6"/>
  <c r="K8" i="6" s="1"/>
  <c r="G7" i="6"/>
  <c r="G8" i="6"/>
  <c r="D7" i="6"/>
  <c r="K7" i="6" s="1"/>
  <c r="F7" i="6"/>
  <c r="H7" i="6"/>
  <c r="H8" i="6"/>
  <c r="J7" i="6"/>
  <c r="D8" i="6"/>
  <c r="U11" i="3" l="1"/>
  <c r="K8" i="5"/>
  <c r="K9" i="5"/>
  <c r="M5" i="6"/>
  <c r="M6" i="6" s="1"/>
  <c r="L5" i="5"/>
  <c r="L7" i="5" s="1"/>
  <c r="I8" i="6"/>
  <c r="E8" i="6"/>
  <c r="V8" i="3"/>
  <c r="V11" i="3" s="1"/>
  <c r="J13" i="3"/>
  <c r="N13" i="3"/>
  <c r="L5" i="6"/>
  <c r="L6" i="6" s="1"/>
  <c r="J7" i="5"/>
  <c r="J9" i="5" s="1"/>
  <c r="G13" i="3"/>
  <c r="V13" i="3" l="1"/>
  <c r="V12" i="3"/>
  <c r="M7" i="6"/>
  <c r="M8" i="6"/>
  <c r="L7" i="6"/>
  <c r="L8" i="6" s="1"/>
  <c r="L8" i="5"/>
  <c r="L9" i="5"/>
  <c r="U12" i="3"/>
  <c r="U13" i="3" s="1"/>
</calcChain>
</file>

<file path=xl/sharedStrings.xml><?xml version="1.0" encoding="utf-8"?>
<sst xmlns="http://schemas.openxmlformats.org/spreadsheetml/2006/main" count="91" uniqueCount="39">
  <si>
    <t>DESTINO</t>
  </si>
  <si>
    <t>TOTAL</t>
  </si>
  <si>
    <t>ESPEC.</t>
  </si>
  <si>
    <t>A2</t>
  </si>
  <si>
    <t>C1</t>
  </si>
  <si>
    <t>A1</t>
  </si>
  <si>
    <t>C2</t>
  </si>
  <si>
    <t>S.BASE</t>
  </si>
  <si>
    <t>DEST</t>
  </si>
  <si>
    <t>ESPEC</t>
  </si>
  <si>
    <t>TRIENIOS (ANTIGÜEDAD)</t>
  </si>
  <si>
    <t>PAGA EXTRA</t>
  </si>
  <si>
    <t>PAGA EXTRA TRIENIOS</t>
  </si>
  <si>
    <t>S. BASE</t>
  </si>
  <si>
    <t>GRUPO</t>
  </si>
  <si>
    <t>PUESTO</t>
  </si>
  <si>
    <t xml:space="preserve">CÓGIDO </t>
  </si>
  <si>
    <t>PUESTO DE TRABAJO</t>
  </si>
  <si>
    <t>DENOMINACIÓN</t>
  </si>
  <si>
    <t>TOTALES</t>
  </si>
  <si>
    <t>838</t>
  </si>
  <si>
    <t>PUESTO TRABAJO</t>
  </si>
  <si>
    <t>CARRERA</t>
  </si>
  <si>
    <t>S.SOCIAL</t>
  </si>
  <si>
    <t xml:space="preserve">TOTAL  </t>
  </si>
  <si>
    <t>DEDICACION</t>
  </si>
  <si>
    <t>ADTIVO JEFE NGDO</t>
  </si>
  <si>
    <t xml:space="preserve">PLANTILLA LABORALES FIJOS       "R. P. T."     I M P E F E       AÑO 2022   </t>
  </si>
  <si>
    <t>TECNICO GESTION ECON</t>
  </si>
  <si>
    <t>SUBIDA 2%</t>
  </si>
  <si>
    <t>TECNICO GESTIÓN RRHH</t>
  </si>
  <si>
    <t>DIRECTOR - GERENTE</t>
  </si>
  <si>
    <t xml:space="preserve">PLANTILLA LABORALES TEMPORALES   "R. P. T."    I M P E F E      AÑO 2022   </t>
  </si>
  <si>
    <t>TÉCNICO/A (12 MESES)</t>
  </si>
  <si>
    <t>ADTIVO/A (12 MESES)</t>
  </si>
  <si>
    <t>JEFE SECCION PROYECTOS</t>
  </si>
  <si>
    <t>JEFE SECCIÓN JURÍDICO</t>
  </si>
  <si>
    <t>JEFE SECCIÓN ECONÓMICA</t>
  </si>
  <si>
    <t xml:space="preserve">PLANTILLA PERSONAL DIRECTIVO   "R. P. T."    I M P E F E      AÑO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</si>
</sst>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quotePrefix="1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workbookViewId="0">
      <selection activeCell="A10" sqref="A10"/>
    </sheetView>
  </sheetViews>
  <sheetFormatPr baseColWidth="10" defaultRowHeight="11.25" x14ac:dyDescent="0.2"/>
  <cols>
    <col min="1" max="1" width="7.5703125" style="5" bestFit="1" customWidth="1"/>
    <col min="2" max="2" width="21.5703125" style="5" bestFit="1" customWidth="1"/>
    <col min="3" max="3" width="6.28515625" style="6" bestFit="1" customWidth="1"/>
    <col min="4" max="4" width="9.5703125" style="6" customWidth="1"/>
    <col min="5" max="6" width="7.85546875" style="6" bestFit="1" customWidth="1"/>
    <col min="7" max="7" width="11.7109375" style="6" customWidth="1"/>
    <col min="8" max="8" width="7.85546875" style="6" bestFit="1" customWidth="1"/>
    <col min="9" max="10" width="7" style="6" bestFit="1" customWidth="1"/>
    <col min="11" max="11" width="6.42578125" style="6" bestFit="1" customWidth="1"/>
    <col min="12" max="14" width="7.85546875" style="6" bestFit="1" customWidth="1"/>
    <col min="15" max="15" width="6.42578125" style="6" bestFit="1" customWidth="1"/>
    <col min="16" max="16" width="7" style="6" bestFit="1" customWidth="1"/>
    <col min="17" max="17" width="6.42578125" style="6" bestFit="1" customWidth="1"/>
    <col min="18" max="18" width="5.42578125" style="6" bestFit="1" customWidth="1"/>
    <col min="19" max="19" width="8.28515625" style="6" customWidth="1"/>
    <col min="20" max="20" width="9.85546875" style="6" bestFit="1" customWidth="1"/>
    <col min="21" max="21" width="10.85546875" style="6" customWidth="1"/>
    <col min="22" max="22" width="11.5703125" style="6" customWidth="1"/>
    <col min="23" max="23" width="13.5703125" style="4" customWidth="1"/>
    <col min="24" max="16384" width="11.42578125" style="6"/>
  </cols>
  <sheetData>
    <row r="1" spans="1:23" x14ac:dyDescent="0.2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ht="32.25" customHeight="1" x14ac:dyDescent="0.2">
      <c r="A2" s="19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</row>
    <row r="3" spans="1:23" ht="17.25" customHeight="1" x14ac:dyDescent="0.2">
      <c r="A3" s="15" t="s">
        <v>16</v>
      </c>
      <c r="B3" s="15" t="s">
        <v>18</v>
      </c>
      <c r="C3" s="15" t="s">
        <v>14</v>
      </c>
      <c r="D3" s="15" t="s">
        <v>13</v>
      </c>
      <c r="E3" s="15" t="s">
        <v>0</v>
      </c>
      <c r="F3" s="15" t="s">
        <v>2</v>
      </c>
      <c r="G3" s="15" t="s">
        <v>25</v>
      </c>
      <c r="H3" s="22" t="s">
        <v>10</v>
      </c>
      <c r="I3" s="22"/>
      <c r="J3" s="22"/>
      <c r="K3" s="22"/>
      <c r="L3" s="22" t="s">
        <v>11</v>
      </c>
      <c r="M3" s="22"/>
      <c r="N3" s="22"/>
      <c r="O3" s="22" t="s">
        <v>12</v>
      </c>
      <c r="P3" s="22"/>
      <c r="Q3" s="22"/>
      <c r="R3" s="22"/>
      <c r="S3" s="15" t="s">
        <v>22</v>
      </c>
      <c r="T3" s="15" t="s">
        <v>1</v>
      </c>
      <c r="U3" s="15" t="s">
        <v>23</v>
      </c>
      <c r="V3" s="15" t="s">
        <v>1</v>
      </c>
    </row>
    <row r="4" spans="1:23" ht="18" customHeight="1" x14ac:dyDescent="0.2">
      <c r="A4" s="2" t="s">
        <v>15</v>
      </c>
      <c r="B4" s="2" t="s">
        <v>21</v>
      </c>
      <c r="C4" s="1"/>
      <c r="D4" s="1"/>
      <c r="E4" s="1"/>
      <c r="F4" s="1"/>
      <c r="G4" s="9"/>
      <c r="H4" s="1" t="s">
        <v>5</v>
      </c>
      <c r="I4" s="1" t="s">
        <v>3</v>
      </c>
      <c r="J4" s="1" t="s">
        <v>4</v>
      </c>
      <c r="K4" s="1" t="s">
        <v>6</v>
      </c>
      <c r="L4" s="2" t="s">
        <v>7</v>
      </c>
      <c r="M4" s="2" t="s">
        <v>8</v>
      </c>
      <c r="N4" s="2" t="s">
        <v>9</v>
      </c>
      <c r="O4" s="1" t="s">
        <v>5</v>
      </c>
      <c r="P4" s="1" t="s">
        <v>3</v>
      </c>
      <c r="Q4" s="1" t="s">
        <v>4</v>
      </c>
      <c r="R4" s="1" t="s">
        <v>6</v>
      </c>
      <c r="S4" s="1"/>
      <c r="T4" s="1"/>
      <c r="U4" s="1"/>
      <c r="V4" s="1"/>
    </row>
    <row r="5" spans="1:23" ht="16.5" customHeight="1" x14ac:dyDescent="0.2">
      <c r="A5" s="10">
        <v>42</v>
      </c>
      <c r="B5" s="2" t="s">
        <v>35</v>
      </c>
      <c r="C5" s="2" t="s">
        <v>5</v>
      </c>
      <c r="D5" s="7">
        <v>14572.68</v>
      </c>
      <c r="E5" s="7">
        <v>9174.48</v>
      </c>
      <c r="F5" s="7">
        <v>9417.7199999999993</v>
      </c>
      <c r="G5" s="7">
        <v>3504.36</v>
      </c>
      <c r="H5" s="9">
        <v>2243.52</v>
      </c>
      <c r="I5" s="9">
        <v>0</v>
      </c>
      <c r="J5" s="7">
        <v>0</v>
      </c>
      <c r="K5" s="7">
        <v>0</v>
      </c>
      <c r="L5" s="7">
        <v>1498.76</v>
      </c>
      <c r="M5" s="7">
        <v>1529.08</v>
      </c>
      <c r="N5" s="7">
        <v>1569.62</v>
      </c>
      <c r="O5" s="9">
        <v>230.8</v>
      </c>
      <c r="P5" s="9">
        <v>0</v>
      </c>
      <c r="Q5" s="7">
        <v>0</v>
      </c>
      <c r="R5" s="7">
        <v>0</v>
      </c>
      <c r="S5" s="7">
        <v>117.96</v>
      </c>
      <c r="T5" s="11">
        <f t="shared" ref="T5:T10" si="0">SUM(D5:S5)</f>
        <v>43858.98</v>
      </c>
      <c r="U5" s="7">
        <f t="shared" ref="U5:U10" si="1">T5*31.55%</f>
        <v>13837.50819</v>
      </c>
      <c r="V5" s="11">
        <f t="shared" ref="V5:V10" si="2">SUM(T5:U5)</f>
        <v>57696.488190000004</v>
      </c>
    </row>
    <row r="6" spans="1:23" ht="16.5" customHeight="1" x14ac:dyDescent="0.2">
      <c r="A6" s="10">
        <v>269</v>
      </c>
      <c r="B6" s="2" t="s">
        <v>36</v>
      </c>
      <c r="C6" s="2" t="s">
        <v>5</v>
      </c>
      <c r="D6" s="7">
        <v>14572.68</v>
      </c>
      <c r="E6" s="7">
        <v>9174.48</v>
      </c>
      <c r="F6" s="7">
        <v>9417.7199999999993</v>
      </c>
      <c r="G6" s="7">
        <v>3504.36</v>
      </c>
      <c r="H6" s="9">
        <v>2243.52</v>
      </c>
      <c r="I6" s="9">
        <v>0</v>
      </c>
      <c r="J6" s="7">
        <v>0</v>
      </c>
      <c r="K6" s="7">
        <v>0</v>
      </c>
      <c r="L6" s="7">
        <v>1498.76</v>
      </c>
      <c r="M6" s="7">
        <v>1529.08</v>
      </c>
      <c r="N6" s="7">
        <v>1569.62</v>
      </c>
      <c r="O6" s="9">
        <v>230.8</v>
      </c>
      <c r="P6" s="9">
        <v>0</v>
      </c>
      <c r="Q6" s="7">
        <v>0</v>
      </c>
      <c r="R6" s="7">
        <v>0</v>
      </c>
      <c r="S6" s="7">
        <v>117.96</v>
      </c>
      <c r="T6" s="11">
        <f t="shared" si="0"/>
        <v>43858.98</v>
      </c>
      <c r="U6" s="7">
        <f t="shared" si="1"/>
        <v>13837.50819</v>
      </c>
      <c r="V6" s="11">
        <f t="shared" si="2"/>
        <v>57696.488190000004</v>
      </c>
    </row>
    <row r="7" spans="1:23" ht="15.75" customHeight="1" x14ac:dyDescent="0.2">
      <c r="A7" s="10">
        <v>270</v>
      </c>
      <c r="B7" s="2" t="s">
        <v>37</v>
      </c>
      <c r="C7" s="2" t="s">
        <v>5</v>
      </c>
      <c r="D7" s="7">
        <v>14572.68</v>
      </c>
      <c r="E7" s="7">
        <v>9174.48</v>
      </c>
      <c r="F7" s="7">
        <v>9417.7199999999993</v>
      </c>
      <c r="G7" s="7">
        <v>3504.36</v>
      </c>
      <c r="H7" s="9">
        <v>2243.52</v>
      </c>
      <c r="I7" s="9">
        <v>0</v>
      </c>
      <c r="J7" s="7">
        <v>0</v>
      </c>
      <c r="K7" s="7">
        <v>0</v>
      </c>
      <c r="L7" s="7">
        <v>1498.76</v>
      </c>
      <c r="M7" s="7">
        <v>1529.08</v>
      </c>
      <c r="N7" s="7">
        <v>1569.62</v>
      </c>
      <c r="O7" s="9">
        <v>230.8</v>
      </c>
      <c r="P7" s="9">
        <v>0</v>
      </c>
      <c r="Q7" s="7">
        <v>0</v>
      </c>
      <c r="R7" s="7">
        <v>0</v>
      </c>
      <c r="S7" s="7">
        <v>117.96</v>
      </c>
      <c r="T7" s="11">
        <f t="shared" si="0"/>
        <v>43858.98</v>
      </c>
      <c r="U7" s="7">
        <f t="shared" si="1"/>
        <v>13837.50819</v>
      </c>
      <c r="V7" s="11">
        <f t="shared" si="2"/>
        <v>57696.488190000004</v>
      </c>
    </row>
    <row r="8" spans="1:23" ht="17.25" customHeight="1" x14ac:dyDescent="0.2">
      <c r="A8" s="10">
        <v>2</v>
      </c>
      <c r="B8" s="2" t="s">
        <v>26</v>
      </c>
      <c r="C8" s="2" t="s">
        <v>4</v>
      </c>
      <c r="D8" s="7">
        <v>9461.0400000000009</v>
      </c>
      <c r="E8" s="7">
        <v>5777.76</v>
      </c>
      <c r="F8" s="7">
        <v>6241.8</v>
      </c>
      <c r="G8" s="7">
        <v>1813.8</v>
      </c>
      <c r="H8" s="7">
        <v>0</v>
      </c>
      <c r="I8" s="7">
        <v>0</v>
      </c>
      <c r="J8" s="9">
        <v>2077.1999999999998</v>
      </c>
      <c r="K8" s="9">
        <v>235.68</v>
      </c>
      <c r="L8" s="7">
        <v>1362.86</v>
      </c>
      <c r="M8" s="7">
        <v>962.96</v>
      </c>
      <c r="N8" s="7">
        <v>1040.3</v>
      </c>
      <c r="O8" s="7">
        <v>0</v>
      </c>
      <c r="P8" s="7">
        <v>0</v>
      </c>
      <c r="Q8" s="9">
        <v>298.92</v>
      </c>
      <c r="R8" s="9">
        <v>38.880000000000003</v>
      </c>
      <c r="S8" s="7">
        <v>104.88</v>
      </c>
      <c r="T8" s="11">
        <f t="shared" si="0"/>
        <v>29416.080000000002</v>
      </c>
      <c r="U8" s="7">
        <f t="shared" si="1"/>
        <v>9280.7732400000004</v>
      </c>
      <c r="V8" s="11">
        <f t="shared" si="2"/>
        <v>38696.853240000004</v>
      </c>
    </row>
    <row r="9" spans="1:23" ht="19.5" customHeight="1" x14ac:dyDescent="0.2">
      <c r="A9" s="10">
        <v>1366</v>
      </c>
      <c r="B9" s="2" t="s">
        <v>30</v>
      </c>
      <c r="C9" s="2" t="s">
        <v>3</v>
      </c>
      <c r="D9" s="7">
        <v>12600.72</v>
      </c>
      <c r="E9" s="7">
        <v>6699.36</v>
      </c>
      <c r="F9" s="7">
        <v>7507.8</v>
      </c>
      <c r="G9" s="7">
        <v>2315.52</v>
      </c>
      <c r="H9" s="7">
        <v>0</v>
      </c>
      <c r="I9" s="7">
        <v>0</v>
      </c>
      <c r="J9" s="9">
        <v>1932.95</v>
      </c>
      <c r="K9" s="7">
        <v>0</v>
      </c>
      <c r="L9" s="7">
        <v>1531.66</v>
      </c>
      <c r="M9" s="7">
        <v>1116.56</v>
      </c>
      <c r="N9" s="7">
        <v>1251.3</v>
      </c>
      <c r="O9" s="7">
        <v>0</v>
      </c>
      <c r="P9" s="7">
        <v>0</v>
      </c>
      <c r="Q9" s="9">
        <v>298.92</v>
      </c>
      <c r="R9" s="7">
        <v>0</v>
      </c>
      <c r="S9" s="7">
        <v>104.88</v>
      </c>
      <c r="T9" s="11">
        <f t="shared" si="0"/>
        <v>35359.67</v>
      </c>
      <c r="U9" s="7">
        <f t="shared" si="1"/>
        <v>11155.975885</v>
      </c>
      <c r="V9" s="11">
        <f t="shared" si="2"/>
        <v>46515.645884999998</v>
      </c>
    </row>
    <row r="10" spans="1:23" ht="19.5" customHeight="1" x14ac:dyDescent="0.2">
      <c r="A10" s="10">
        <v>581</v>
      </c>
      <c r="B10" s="2" t="s">
        <v>28</v>
      </c>
      <c r="C10" s="2" t="s">
        <v>3</v>
      </c>
      <c r="D10" s="7">
        <v>12600.72</v>
      </c>
      <c r="E10" s="7">
        <v>6699.36</v>
      </c>
      <c r="F10" s="7">
        <v>7507.8</v>
      </c>
      <c r="G10" s="7">
        <v>2315.52</v>
      </c>
      <c r="H10" s="7">
        <v>0</v>
      </c>
      <c r="I10" s="9">
        <v>2744.64</v>
      </c>
      <c r="J10" s="7">
        <v>0</v>
      </c>
      <c r="K10" s="7">
        <v>0</v>
      </c>
      <c r="L10" s="7">
        <v>1531.66</v>
      </c>
      <c r="M10" s="7">
        <v>1116.56</v>
      </c>
      <c r="N10" s="7">
        <v>1251.3</v>
      </c>
      <c r="O10" s="7">
        <v>0</v>
      </c>
      <c r="P10" s="9">
        <v>333.48</v>
      </c>
      <c r="Q10" s="7">
        <v>0</v>
      </c>
      <c r="R10" s="7">
        <v>0</v>
      </c>
      <c r="S10" s="7">
        <v>114.48</v>
      </c>
      <c r="T10" s="11">
        <f t="shared" si="0"/>
        <v>36215.520000000004</v>
      </c>
      <c r="U10" s="7">
        <f t="shared" si="1"/>
        <v>11425.996560000001</v>
      </c>
      <c r="V10" s="11">
        <f t="shared" si="2"/>
        <v>47641.516560000004</v>
      </c>
    </row>
    <row r="11" spans="1:23" ht="21.75" customHeight="1" x14ac:dyDescent="0.2">
      <c r="A11" s="2"/>
      <c r="B11" s="2" t="s">
        <v>24</v>
      </c>
      <c r="C11" s="2"/>
      <c r="D11" s="2">
        <f>SUM(D5:D10)</f>
        <v>78380.52</v>
      </c>
      <c r="E11" s="2">
        <f t="shared" ref="E11:V11" si="3">SUM(E5:E10)</f>
        <v>46699.92</v>
      </c>
      <c r="F11" s="2">
        <f t="shared" si="3"/>
        <v>49510.560000000005</v>
      </c>
      <c r="G11" s="2">
        <f t="shared" si="3"/>
        <v>16957.919999999998</v>
      </c>
      <c r="H11" s="2">
        <f t="shared" si="3"/>
        <v>6730.5599999999995</v>
      </c>
      <c r="I11" s="2">
        <f t="shared" si="3"/>
        <v>2744.64</v>
      </c>
      <c r="J11" s="2">
        <f t="shared" si="3"/>
        <v>4010.1499999999996</v>
      </c>
      <c r="K11" s="2">
        <f t="shared" si="3"/>
        <v>235.68</v>
      </c>
      <c r="L11" s="2">
        <f t="shared" si="3"/>
        <v>8922.4599999999991</v>
      </c>
      <c r="M11" s="2">
        <f t="shared" si="3"/>
        <v>7783.32</v>
      </c>
      <c r="N11" s="2">
        <f t="shared" si="3"/>
        <v>8251.76</v>
      </c>
      <c r="O11" s="2">
        <f t="shared" si="3"/>
        <v>692.40000000000009</v>
      </c>
      <c r="P11" s="2">
        <f t="shared" si="3"/>
        <v>333.48</v>
      </c>
      <c r="Q11" s="2">
        <f t="shared" si="3"/>
        <v>597.84</v>
      </c>
      <c r="R11" s="2">
        <f t="shared" si="3"/>
        <v>38.880000000000003</v>
      </c>
      <c r="S11" s="2">
        <f t="shared" si="3"/>
        <v>678.12</v>
      </c>
      <c r="T11" s="17">
        <f t="shared" si="3"/>
        <v>232568.21000000002</v>
      </c>
      <c r="U11" s="2">
        <f t="shared" si="3"/>
        <v>73375.27025500001</v>
      </c>
      <c r="V11" s="17">
        <f t="shared" si="3"/>
        <v>305943.480255</v>
      </c>
    </row>
    <row r="12" spans="1:23" s="5" customFormat="1" ht="28.5" customHeight="1" x14ac:dyDescent="0.2">
      <c r="A12" s="1"/>
      <c r="B12" s="2" t="s">
        <v>29</v>
      </c>
      <c r="C12" s="1"/>
      <c r="D12" s="2">
        <f>D11*2%</f>
        <v>1567.6104</v>
      </c>
      <c r="E12" s="2">
        <f t="shared" ref="E12:V12" si="4">E11*2%</f>
        <v>933.99839999999995</v>
      </c>
      <c r="F12" s="2">
        <f t="shared" si="4"/>
        <v>990.21120000000008</v>
      </c>
      <c r="G12" s="2">
        <f t="shared" si="4"/>
        <v>339.15839999999997</v>
      </c>
      <c r="H12" s="2">
        <f t="shared" si="4"/>
        <v>134.6112</v>
      </c>
      <c r="I12" s="2">
        <f t="shared" si="4"/>
        <v>54.892800000000001</v>
      </c>
      <c r="J12" s="2">
        <f t="shared" si="4"/>
        <v>80.202999999999989</v>
      </c>
      <c r="K12" s="2">
        <f t="shared" si="4"/>
        <v>4.7136000000000005</v>
      </c>
      <c r="L12" s="2">
        <f t="shared" si="4"/>
        <v>178.44919999999999</v>
      </c>
      <c r="M12" s="2">
        <f t="shared" si="4"/>
        <v>155.66640000000001</v>
      </c>
      <c r="N12" s="2">
        <f t="shared" si="4"/>
        <v>165.0352</v>
      </c>
      <c r="O12" s="2">
        <f t="shared" si="4"/>
        <v>13.848000000000003</v>
      </c>
      <c r="P12" s="2">
        <f t="shared" si="4"/>
        <v>6.6696000000000009</v>
      </c>
      <c r="Q12" s="2">
        <f t="shared" si="4"/>
        <v>11.956800000000001</v>
      </c>
      <c r="R12" s="2">
        <f t="shared" si="4"/>
        <v>0.77760000000000007</v>
      </c>
      <c r="S12" s="2">
        <f t="shared" si="4"/>
        <v>13.5624</v>
      </c>
      <c r="T12" s="17">
        <f t="shared" si="4"/>
        <v>4651.3642000000009</v>
      </c>
      <c r="U12" s="2">
        <f t="shared" si="4"/>
        <v>1467.5054051000002</v>
      </c>
      <c r="V12" s="17">
        <f t="shared" si="4"/>
        <v>6118.8696051000006</v>
      </c>
      <c r="W12" s="4"/>
    </row>
    <row r="13" spans="1:23" s="5" customFormat="1" ht="29.25" customHeight="1" x14ac:dyDescent="0.2">
      <c r="A13" s="13"/>
      <c r="B13" s="14" t="s">
        <v>19</v>
      </c>
      <c r="C13" s="14"/>
      <c r="D13" s="16">
        <f>SUM(D11:D12)</f>
        <v>79948.130400000009</v>
      </c>
      <c r="E13" s="16">
        <f t="shared" ref="E13:V13" si="5">SUM(E11:E12)</f>
        <v>47633.918399999995</v>
      </c>
      <c r="F13" s="16">
        <f t="shared" si="5"/>
        <v>50500.771200000003</v>
      </c>
      <c r="G13" s="16">
        <f t="shared" si="5"/>
        <v>17297.078399999999</v>
      </c>
      <c r="H13" s="16">
        <f t="shared" si="5"/>
        <v>6865.1711999999998</v>
      </c>
      <c r="I13" s="16">
        <f t="shared" si="5"/>
        <v>2799.5328</v>
      </c>
      <c r="J13" s="16">
        <f t="shared" si="5"/>
        <v>4090.3529999999996</v>
      </c>
      <c r="K13" s="16">
        <f t="shared" si="5"/>
        <v>240.39360000000002</v>
      </c>
      <c r="L13" s="16">
        <f t="shared" si="5"/>
        <v>9100.9091999999982</v>
      </c>
      <c r="M13" s="16">
        <f t="shared" si="5"/>
        <v>7938.9863999999998</v>
      </c>
      <c r="N13" s="16">
        <f t="shared" si="5"/>
        <v>8416.7952000000005</v>
      </c>
      <c r="O13" s="16">
        <f t="shared" si="5"/>
        <v>706.24800000000005</v>
      </c>
      <c r="P13" s="16">
        <f t="shared" si="5"/>
        <v>340.14960000000002</v>
      </c>
      <c r="Q13" s="16">
        <f t="shared" si="5"/>
        <v>609.79680000000008</v>
      </c>
      <c r="R13" s="16">
        <f t="shared" si="5"/>
        <v>39.657600000000002</v>
      </c>
      <c r="S13" s="16">
        <f t="shared" si="5"/>
        <v>691.68240000000003</v>
      </c>
      <c r="T13" s="16">
        <f t="shared" si="5"/>
        <v>237219.57420000003</v>
      </c>
      <c r="U13" s="16">
        <f t="shared" si="5"/>
        <v>74842.775660100015</v>
      </c>
      <c r="V13" s="16">
        <f t="shared" si="5"/>
        <v>312062.34986010002</v>
      </c>
      <c r="W13" s="4"/>
    </row>
    <row r="14" spans="1:23" x14ac:dyDescent="0.2">
      <c r="A14" s="8"/>
    </row>
    <row r="15" spans="1:23" x14ac:dyDescent="0.2">
      <c r="A15" s="8"/>
      <c r="F15" s="5"/>
      <c r="G15" s="5"/>
      <c r="H15" s="5"/>
    </row>
    <row r="16" spans="1:23" x14ac:dyDescent="0.2">
      <c r="A16" s="8"/>
      <c r="F16" s="5"/>
      <c r="G16" s="5"/>
      <c r="H16" s="5"/>
      <c r="T16" s="5"/>
    </row>
    <row r="17" spans="6:8" x14ac:dyDescent="0.2">
      <c r="F17" s="5"/>
      <c r="G17" s="5"/>
      <c r="H17" s="5"/>
    </row>
    <row r="18" spans="6:8" x14ac:dyDescent="0.2">
      <c r="F18" s="5"/>
      <c r="G18" s="5"/>
      <c r="H18" s="5"/>
    </row>
    <row r="19" spans="6:8" x14ac:dyDescent="0.2">
      <c r="F19" s="5"/>
      <c r="G19" s="5"/>
      <c r="H19" s="5"/>
    </row>
    <row r="20" spans="6:8" x14ac:dyDescent="0.2">
      <c r="F20" s="5"/>
      <c r="G20" s="5"/>
      <c r="H20" s="5"/>
    </row>
    <row r="21" spans="6:8" x14ac:dyDescent="0.2">
      <c r="F21" s="5"/>
      <c r="G21" s="5"/>
      <c r="H21" s="5"/>
    </row>
    <row r="22" spans="6:8" x14ac:dyDescent="0.2">
      <c r="F22" s="5"/>
      <c r="G22" s="5"/>
      <c r="H22" s="5"/>
    </row>
    <row r="23" spans="6:8" x14ac:dyDescent="0.2">
      <c r="F23" s="5"/>
      <c r="G23" s="5"/>
      <c r="H23" s="5"/>
    </row>
    <row r="24" spans="6:8" x14ac:dyDescent="0.2">
      <c r="F24" s="5"/>
      <c r="G24" s="5"/>
      <c r="H24" s="5"/>
    </row>
    <row r="25" spans="6:8" x14ac:dyDescent="0.2">
      <c r="F25" s="5"/>
      <c r="G25" s="5"/>
      <c r="H25" s="5"/>
    </row>
    <row r="26" spans="6:8" x14ac:dyDescent="0.2">
      <c r="F26" s="5"/>
      <c r="G26" s="5"/>
      <c r="H26" s="5"/>
    </row>
    <row r="27" spans="6:8" x14ac:dyDescent="0.2">
      <c r="F27" s="5"/>
      <c r="G27" s="5"/>
      <c r="H27" s="5"/>
    </row>
    <row r="28" spans="6:8" x14ac:dyDescent="0.2">
      <c r="F28" s="5"/>
      <c r="G28" s="5"/>
      <c r="H28" s="5"/>
    </row>
    <row r="29" spans="6:8" x14ac:dyDescent="0.2">
      <c r="F29" s="5"/>
      <c r="G29" s="5"/>
      <c r="H29" s="5"/>
    </row>
    <row r="30" spans="6:8" x14ac:dyDescent="0.2">
      <c r="F30" s="5"/>
      <c r="G30" s="5"/>
      <c r="H30" s="5"/>
    </row>
  </sheetData>
  <mergeCells count="4">
    <mergeCell ref="A2:V2"/>
    <mergeCell ref="H3:K3"/>
    <mergeCell ref="L3:N3"/>
    <mergeCell ref="O3:R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"/>
  <sheetViews>
    <sheetView workbookViewId="0">
      <selection activeCell="G17" sqref="G17"/>
    </sheetView>
  </sheetViews>
  <sheetFormatPr baseColWidth="10" defaultRowHeight="12.75" x14ac:dyDescent="0.2"/>
  <cols>
    <col min="1" max="1" width="7.42578125" bestFit="1" customWidth="1"/>
    <col min="2" max="2" width="18.28515625" bestFit="1" customWidth="1"/>
    <col min="3" max="3" width="8.7109375" customWidth="1"/>
    <col min="7" max="7" width="14.28515625" customWidth="1"/>
  </cols>
  <sheetData>
    <row r="2" spans="1:13" ht="30" customHeight="1" x14ac:dyDescent="0.2">
      <c r="A2" s="23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x14ac:dyDescent="0.2">
      <c r="A3" s="18" t="s">
        <v>16</v>
      </c>
      <c r="B3" s="18" t="s">
        <v>18</v>
      </c>
      <c r="C3" s="18" t="s">
        <v>14</v>
      </c>
      <c r="D3" s="18" t="s">
        <v>13</v>
      </c>
      <c r="E3" s="22" t="s">
        <v>10</v>
      </c>
      <c r="F3" s="22"/>
      <c r="G3" s="18" t="s">
        <v>11</v>
      </c>
      <c r="H3" s="22" t="s">
        <v>12</v>
      </c>
      <c r="I3" s="22"/>
      <c r="J3" s="18" t="s">
        <v>22</v>
      </c>
      <c r="K3" s="18" t="s">
        <v>1</v>
      </c>
      <c r="L3" s="18" t="s">
        <v>23</v>
      </c>
      <c r="M3" s="18" t="s">
        <v>19</v>
      </c>
    </row>
    <row r="4" spans="1:13" ht="18" customHeight="1" x14ac:dyDescent="0.2">
      <c r="A4" s="2" t="s">
        <v>15</v>
      </c>
      <c r="B4" s="2" t="s">
        <v>17</v>
      </c>
      <c r="C4" s="2"/>
      <c r="D4" s="2"/>
      <c r="E4" s="2" t="s">
        <v>5</v>
      </c>
      <c r="F4" s="2" t="s">
        <v>3</v>
      </c>
      <c r="G4" s="2" t="s">
        <v>7</v>
      </c>
      <c r="H4" s="2" t="s">
        <v>5</v>
      </c>
      <c r="I4" s="2" t="s">
        <v>3</v>
      </c>
      <c r="J4" s="2"/>
      <c r="K4" s="2"/>
      <c r="L4" s="2"/>
      <c r="M4" s="2"/>
    </row>
    <row r="5" spans="1:13" ht="18" customHeight="1" x14ac:dyDescent="0.2">
      <c r="A5" s="3" t="s">
        <v>20</v>
      </c>
      <c r="B5" s="2" t="s">
        <v>31</v>
      </c>
      <c r="C5" s="2" t="s">
        <v>5</v>
      </c>
      <c r="D5" s="2">
        <v>38160.239999999998</v>
      </c>
      <c r="E5" s="12">
        <v>1111.68</v>
      </c>
      <c r="F5" s="12">
        <v>906.72</v>
      </c>
      <c r="G5" s="2">
        <v>6390.04</v>
      </c>
      <c r="H5" s="12">
        <v>193.28</v>
      </c>
      <c r="I5" s="12">
        <v>151.12</v>
      </c>
      <c r="J5" s="2">
        <v>117.96</v>
      </c>
      <c r="K5" s="7">
        <f>SUM(D5:J5)</f>
        <v>47031.040000000001</v>
      </c>
      <c r="L5" s="7">
        <f>K5*31.55%</f>
        <v>14838.29312</v>
      </c>
      <c r="M5" s="7">
        <f>K5+L5</f>
        <v>61869.333120000003</v>
      </c>
    </row>
    <row r="6" spans="1:13" ht="18" customHeight="1" x14ac:dyDescent="0.2">
      <c r="A6" s="1"/>
      <c r="B6" s="2" t="s">
        <v>1</v>
      </c>
      <c r="C6" s="2"/>
      <c r="D6" s="2">
        <f t="shared" ref="D6:J6" si="0">SUM(D5:D5)</f>
        <v>38160.239999999998</v>
      </c>
      <c r="E6" s="2">
        <f t="shared" si="0"/>
        <v>1111.68</v>
      </c>
      <c r="F6" s="2">
        <f t="shared" si="0"/>
        <v>906.72</v>
      </c>
      <c r="G6" s="2">
        <f t="shared" si="0"/>
        <v>6390.04</v>
      </c>
      <c r="H6" s="2">
        <f t="shared" si="0"/>
        <v>193.28</v>
      </c>
      <c r="I6" s="2">
        <f t="shared" si="0"/>
        <v>151.12</v>
      </c>
      <c r="J6" s="2">
        <f t="shared" si="0"/>
        <v>117.96</v>
      </c>
      <c r="K6" s="7">
        <f>SUM(D6:J6)</f>
        <v>47031.040000000001</v>
      </c>
      <c r="L6" s="2">
        <f>SUM(L5:L5)</f>
        <v>14838.29312</v>
      </c>
      <c r="M6" s="2">
        <f>SUM(M5:M5)</f>
        <v>61869.333120000003</v>
      </c>
    </row>
    <row r="7" spans="1:13" ht="18" customHeight="1" x14ac:dyDescent="0.2">
      <c r="A7" s="1"/>
      <c r="B7" s="2" t="s">
        <v>29</v>
      </c>
      <c r="C7" s="2"/>
      <c r="D7" s="2">
        <f>D6*2%</f>
        <v>763.20479999999998</v>
      </c>
      <c r="E7" s="2">
        <f t="shared" ref="E7:M7" si="1">E6*2%</f>
        <v>22.233600000000003</v>
      </c>
      <c r="F7" s="2">
        <f t="shared" si="1"/>
        <v>18.134399999999999</v>
      </c>
      <c r="G7" s="2">
        <f t="shared" si="1"/>
        <v>127.8008</v>
      </c>
      <c r="H7" s="2">
        <f t="shared" si="1"/>
        <v>3.8656000000000001</v>
      </c>
      <c r="I7" s="2">
        <f t="shared" si="1"/>
        <v>3.0224000000000002</v>
      </c>
      <c r="J7" s="2">
        <f t="shared" si="1"/>
        <v>2.3592</v>
      </c>
      <c r="K7" s="7">
        <f>SUM(D7:J7)</f>
        <v>940.62079999999992</v>
      </c>
      <c r="L7" s="2">
        <f t="shared" si="1"/>
        <v>296.7658624</v>
      </c>
      <c r="M7" s="2">
        <f t="shared" si="1"/>
        <v>1237.3866624</v>
      </c>
    </row>
    <row r="8" spans="1:13" ht="18" customHeight="1" x14ac:dyDescent="0.2">
      <c r="A8" s="13"/>
      <c r="B8" s="14" t="s">
        <v>19</v>
      </c>
      <c r="C8" s="14"/>
      <c r="D8" s="16">
        <f>SUM(D6:D7)</f>
        <v>38923.444799999997</v>
      </c>
      <c r="E8" s="16">
        <f t="shared" ref="E8:M8" si="2">SUM(E6:E7)</f>
        <v>1133.9136000000001</v>
      </c>
      <c r="F8" s="16">
        <f t="shared" si="2"/>
        <v>924.85440000000006</v>
      </c>
      <c r="G8" s="16">
        <f t="shared" si="2"/>
        <v>6517.8407999999999</v>
      </c>
      <c r="H8" s="16">
        <f t="shared" si="2"/>
        <v>197.1456</v>
      </c>
      <c r="I8" s="16">
        <f t="shared" si="2"/>
        <v>154.14240000000001</v>
      </c>
      <c r="J8" s="16">
        <f t="shared" si="2"/>
        <v>120.3192</v>
      </c>
      <c r="K8" s="16">
        <f t="shared" si="2"/>
        <v>47971.660799999998</v>
      </c>
      <c r="L8" s="16">
        <f t="shared" si="2"/>
        <v>15135.0589824</v>
      </c>
      <c r="M8" s="16">
        <f t="shared" si="2"/>
        <v>63106.719782400003</v>
      </c>
    </row>
  </sheetData>
  <mergeCells count="3">
    <mergeCell ref="A2:M2"/>
    <mergeCell ref="E3:F3"/>
    <mergeCell ref="H3:I3"/>
  </mergeCells>
  <pageMargins left="0.7" right="0.7" top="0.75" bottom="0.75" header="0.3" footer="0.3"/>
  <pageSetup paperSize="9" scale="8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"/>
  <sheetViews>
    <sheetView tabSelected="1" workbookViewId="0">
      <selection activeCell="K20" sqref="K20"/>
    </sheetView>
  </sheetViews>
  <sheetFormatPr baseColWidth="10" defaultRowHeight="11.25" x14ac:dyDescent="0.2"/>
  <cols>
    <col min="1" max="1" width="7.42578125" style="5" bestFit="1" customWidth="1"/>
    <col min="2" max="2" width="21.42578125" style="5" customWidth="1"/>
    <col min="3" max="3" width="6.28515625" style="5" bestFit="1" customWidth="1"/>
    <col min="4" max="4" width="9.28515625" style="5" customWidth="1"/>
    <col min="5" max="6" width="8.5703125" style="5" customWidth="1"/>
    <col min="7" max="7" width="8.140625" style="5" customWidth="1"/>
    <col min="8" max="8" width="7" style="5" bestFit="1" customWidth="1"/>
    <col min="9" max="9" width="7.42578125" style="5" customWidth="1"/>
    <col min="10" max="10" width="10.42578125" style="5" customWidth="1"/>
    <col min="11" max="11" width="8.85546875" style="5" customWidth="1"/>
    <col min="12" max="12" width="12" style="5" customWidth="1"/>
    <col min="13" max="16384" width="11.42578125" style="5"/>
  </cols>
  <sheetData>
    <row r="2" spans="1:12" ht="32.25" customHeight="1" x14ac:dyDescent="0.2">
      <c r="A2" s="23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23.25" customHeight="1" x14ac:dyDescent="0.2">
      <c r="A3" s="15" t="s">
        <v>16</v>
      </c>
      <c r="B3" s="15" t="s">
        <v>18</v>
      </c>
      <c r="C3" s="15" t="s">
        <v>14</v>
      </c>
      <c r="D3" s="15" t="s">
        <v>13</v>
      </c>
      <c r="E3" s="15" t="s">
        <v>0</v>
      </c>
      <c r="F3" s="15" t="s">
        <v>2</v>
      </c>
      <c r="G3" s="22" t="s">
        <v>11</v>
      </c>
      <c r="H3" s="22"/>
      <c r="I3" s="22"/>
      <c r="J3" s="15" t="s">
        <v>1</v>
      </c>
      <c r="K3" s="15" t="s">
        <v>23</v>
      </c>
      <c r="L3" s="15" t="s">
        <v>19</v>
      </c>
    </row>
    <row r="4" spans="1:12" ht="24" customHeight="1" x14ac:dyDescent="0.2">
      <c r="A4" s="2" t="s">
        <v>15</v>
      </c>
      <c r="B4" s="2" t="s">
        <v>17</v>
      </c>
      <c r="C4" s="2"/>
      <c r="D4" s="2"/>
      <c r="E4" s="2"/>
      <c r="F4" s="2"/>
      <c r="G4" s="2" t="s">
        <v>7</v>
      </c>
      <c r="H4" s="2" t="s">
        <v>8</v>
      </c>
      <c r="I4" s="2" t="s">
        <v>9</v>
      </c>
      <c r="J4" s="2"/>
      <c r="K4" s="2"/>
      <c r="L4" s="2"/>
    </row>
    <row r="5" spans="1:12" ht="19.5" customHeight="1" x14ac:dyDescent="0.2">
      <c r="A5" s="3"/>
      <c r="B5" s="2" t="s">
        <v>33</v>
      </c>
      <c r="C5" s="2" t="s">
        <v>3</v>
      </c>
      <c r="D5" s="2">
        <v>12600.72</v>
      </c>
      <c r="E5" s="2">
        <v>6699.36</v>
      </c>
      <c r="F5" s="2">
        <v>7507.8</v>
      </c>
      <c r="G5" s="2">
        <v>1531.66</v>
      </c>
      <c r="H5" s="2">
        <v>1116.56</v>
      </c>
      <c r="I5" s="2">
        <v>1251.3</v>
      </c>
      <c r="J5" s="7">
        <f>SUM(D5:I5)</f>
        <v>30707.399999999998</v>
      </c>
      <c r="K5" s="7">
        <f>J5*31.55%</f>
        <v>9688.1846999999998</v>
      </c>
      <c r="L5" s="7">
        <f>J5+K5</f>
        <v>40395.584699999999</v>
      </c>
    </row>
    <row r="6" spans="1:12" ht="19.5" customHeight="1" x14ac:dyDescent="0.2">
      <c r="A6" s="3"/>
      <c r="B6" s="2" t="s">
        <v>34</v>
      </c>
      <c r="C6" s="2" t="s">
        <v>4</v>
      </c>
      <c r="D6" s="2">
        <v>9461.0400000000009</v>
      </c>
      <c r="E6" s="2">
        <v>5187.84</v>
      </c>
      <c r="F6" s="2">
        <v>6200.88</v>
      </c>
      <c r="G6" s="2">
        <v>1362.86</v>
      </c>
      <c r="H6" s="2">
        <v>864.64</v>
      </c>
      <c r="I6" s="2">
        <v>1033.48</v>
      </c>
      <c r="J6" s="7">
        <f>SUM(D6:I6)</f>
        <v>24110.74</v>
      </c>
      <c r="K6" s="7">
        <f>J6*31.55%</f>
        <v>7606.938470000001</v>
      </c>
      <c r="L6" s="7">
        <f>J6+K6</f>
        <v>31717.678470000003</v>
      </c>
    </row>
    <row r="7" spans="1:12" ht="21.75" customHeight="1" x14ac:dyDescent="0.2">
      <c r="A7" s="1"/>
      <c r="B7" s="2" t="s">
        <v>1</v>
      </c>
      <c r="C7" s="2"/>
      <c r="D7" s="2">
        <f t="shared" ref="D7:I7" si="0">SUM(D5:D6)</f>
        <v>22061.760000000002</v>
      </c>
      <c r="E7" s="2">
        <f t="shared" si="0"/>
        <v>11887.2</v>
      </c>
      <c r="F7" s="2">
        <f t="shared" si="0"/>
        <v>13708.68</v>
      </c>
      <c r="G7" s="2">
        <f t="shared" si="0"/>
        <v>2894.52</v>
      </c>
      <c r="H7" s="2">
        <f t="shared" si="0"/>
        <v>1981.1999999999998</v>
      </c>
      <c r="I7" s="2">
        <f t="shared" si="0"/>
        <v>2284.7799999999997</v>
      </c>
      <c r="J7" s="7">
        <f>SUM(D7:I7)</f>
        <v>54818.14</v>
      </c>
      <c r="K7" s="2">
        <f>SUM(K5:K6)</f>
        <v>17295.123169999999</v>
      </c>
      <c r="L7" s="2">
        <f>SUM(L5:L6)</f>
        <v>72113.263170000006</v>
      </c>
    </row>
    <row r="8" spans="1:12" ht="21.75" customHeight="1" x14ac:dyDescent="0.2">
      <c r="A8" s="1"/>
      <c r="B8" s="2" t="s">
        <v>29</v>
      </c>
      <c r="C8" s="2"/>
      <c r="D8" s="2">
        <f>D7*2%</f>
        <v>441.23520000000008</v>
      </c>
      <c r="E8" s="2">
        <f t="shared" ref="E8:L8" si="1">E7*2%</f>
        <v>237.74400000000003</v>
      </c>
      <c r="F8" s="2">
        <f t="shared" si="1"/>
        <v>274.17360000000002</v>
      </c>
      <c r="G8" s="2">
        <f t="shared" si="1"/>
        <v>57.8904</v>
      </c>
      <c r="H8" s="2">
        <f t="shared" si="1"/>
        <v>39.623999999999995</v>
      </c>
      <c r="I8" s="2">
        <f t="shared" si="1"/>
        <v>45.695599999999999</v>
      </c>
      <c r="J8" s="7">
        <f>SUM(D8:I8)</f>
        <v>1096.3628000000001</v>
      </c>
      <c r="K8" s="2">
        <f t="shared" si="1"/>
        <v>345.90246339999999</v>
      </c>
      <c r="L8" s="2">
        <f t="shared" si="1"/>
        <v>1442.2652634000001</v>
      </c>
    </row>
    <row r="9" spans="1:12" ht="21.75" customHeight="1" x14ac:dyDescent="0.2">
      <c r="A9" s="13"/>
      <c r="B9" s="14" t="s">
        <v>19</v>
      </c>
      <c r="C9" s="14"/>
      <c r="D9" s="16">
        <f>SUM(D7:D8)</f>
        <v>22502.995200000001</v>
      </c>
      <c r="E9" s="16">
        <f t="shared" ref="E9:L9" si="2">SUM(E7:E8)</f>
        <v>12124.944000000001</v>
      </c>
      <c r="F9" s="16">
        <f t="shared" si="2"/>
        <v>13982.8536</v>
      </c>
      <c r="G9" s="16">
        <f t="shared" si="2"/>
        <v>2952.4103999999998</v>
      </c>
      <c r="H9" s="16">
        <f t="shared" si="2"/>
        <v>2020.8239999999998</v>
      </c>
      <c r="I9" s="16">
        <f t="shared" si="2"/>
        <v>2330.4755999999998</v>
      </c>
      <c r="J9" s="16">
        <f t="shared" si="2"/>
        <v>55914.502800000002</v>
      </c>
      <c r="K9" s="16">
        <f t="shared" si="2"/>
        <v>17641.025633400001</v>
      </c>
      <c r="L9" s="16">
        <f t="shared" si="2"/>
        <v>73555.528433400003</v>
      </c>
    </row>
  </sheetData>
  <mergeCells count="2">
    <mergeCell ref="G3:I3"/>
    <mergeCell ref="A2:L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FIJOS</vt:lpstr>
      <vt:lpstr>PERSONAL DIRECTIVO</vt:lpstr>
      <vt:lpstr>PLANTILLA TEMPORALES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</dc:creator>
  <cp:lastModifiedBy>urb_josemaria</cp:lastModifiedBy>
  <cp:lastPrinted>2022-04-29T08:29:59Z</cp:lastPrinted>
  <dcterms:created xsi:type="dcterms:W3CDTF">2009-02-03T09:01:07Z</dcterms:created>
  <dcterms:modified xsi:type="dcterms:W3CDTF">2022-04-29T08:30:02Z</dcterms:modified>
</cp:coreProperties>
</file>